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autoCompressPictures="0"/>
  <mc:AlternateContent xmlns:mc="http://schemas.openxmlformats.org/markup-compatibility/2006">
    <mc:Choice Requires="x15">
      <x15ac:absPath xmlns:x15ac="http://schemas.microsoft.com/office/spreadsheetml/2010/11/ac" url="C:\Users\rong.SAC\Desktop\"/>
    </mc:Choice>
  </mc:AlternateContent>
  <xr:revisionPtr revIDLastSave="0" documentId="13_ncr:1_{3ACAED72-D1F7-4124-97AB-F4C3C739A993}" xr6:coauthVersionLast="36" xr6:coauthVersionMax="47" xr10:uidLastSave="{00000000-0000-0000-0000-000000000000}"/>
  <bookViews>
    <workbookView xWindow="0" yWindow="0" windowWidth="10725" windowHeight="7980" tabRatio="742" xr2:uid="{00000000-000D-0000-FFFF-FFFF00000000}"/>
  </bookViews>
  <sheets>
    <sheet name="Guide For User" sheetId="38" r:id="rId1"/>
    <sheet name="ACNT - Acct Tech" sheetId="3" r:id="rId2"/>
    <sheet name="ARTC -  Comm Design" sheetId="4" r:id="rId3"/>
    <sheet name="BMGT - Bus Mgt +" sheetId="5" r:id="rId4"/>
    <sheet name="BMGT - Bus Mgt Fin Opt +" sheetId="6" r:id="rId5"/>
    <sheet name="BNKG - Bank &amp; Fin Serv +" sheetId="7" r:id="rId6"/>
    <sheet name="CDEC - Early Child Ed" sheetId="8" r:id="rId7"/>
    <sheet name="CRIJ - Correctional Sci" sheetId="11" r:id="rId8"/>
    <sheet name="CRIJ - Law Enforce" sheetId="9" r:id="rId9"/>
    <sheet name="CRIJ - Law Enforce Peace Ofr" sheetId="10" r:id="rId10"/>
    <sheet name="CRTR - Court Reporting" sheetId="42" r:id="rId11"/>
    <sheet name="DAAC -Addiction Couns" sheetId="13" r:id="rId12"/>
    <sheet name="DAAC-Subst Abuse Prevent" sheetId="12" r:id="rId13"/>
    <sheet name="DNTA-Dental Assist" sheetId="14" r:id="rId14"/>
    <sheet name="EMSP-Emerg Med Tech Paramedic" sheetId="15" r:id="rId15"/>
    <sheet name="FIRT-Homeland Secur" sheetId="16" r:id="rId16"/>
    <sheet name="FIRT-Leadership" sheetId="17" r:id="rId17"/>
    <sheet name="HMSY-Homeland Secu+" sheetId="18" r:id="rId18"/>
    <sheet name="HRPO-Human Resource Mgmt+" sheetId="19" r:id="rId19"/>
    <sheet name="IBUS-Internat Bus+" sheetId="20" r:id="rId20"/>
    <sheet name="INEW-Computer Programmer" sheetId="45" r:id="rId21"/>
    <sheet name="ITNW-Netwk Admin+" sheetId="21" r:id="rId22"/>
    <sheet name="ITSC- Info Tech+" sheetId="22" r:id="rId23"/>
    <sheet name="ITSE - Comp Programmer" sheetId="23" r:id="rId24"/>
    <sheet name="ITSE-Secure Softw Devlp" sheetId="24" r:id="rId25"/>
    <sheet name="ITSY-Info Assur &amp; Cybersec+" sheetId="25" r:id="rId26"/>
    <sheet name="LGLA-Paralegal Studies" sheetId="26" r:id="rId27"/>
    <sheet name="MDCA-Med Assist" sheetId="27" r:id="rId28"/>
    <sheet name="MRKG-Marketing+" sheetId="28" r:id="rId29"/>
    <sheet name="MRTS-Mortuary Sci" sheetId="29" r:id="rId30"/>
    <sheet name="MUSB-Music Business" sheetId="30" r:id="rId31"/>
    <sheet name="PBAD- Public Admin" sheetId="31" r:id="rId32"/>
    <sheet name="POFT-Legal Admin Tech" sheetId="32" r:id="rId33"/>
    <sheet name="RELE-Real Estate" sheetId="33" r:id="rId34"/>
    <sheet name="RENG-BSN" sheetId="48" r:id="rId35"/>
    <sheet name="RENG-Nurse Career Mobility" sheetId="34" r:id="rId36"/>
    <sheet name="RENG-Generic" sheetId="35" r:id="rId37"/>
    <sheet name="RTVB-Radio-TV-Broadcast+" sheetId="36" r:id="rId38"/>
    <sheet name="RTVB- Production" sheetId="43" r:id="rId39"/>
    <sheet name="SCWK-Social Work" sheetId="46" r:id="rId40"/>
    <sheet name="SLNG-Deaf Support Spec" sheetId="37" r:id="rId41"/>
    <sheet name="SLNG - Interpreter" sheetId="1" r:id="rId42"/>
  </sheets>
  <definedNames>
    <definedName name="_xlnm.Print_Area" localSheetId="13">'DNTA-Dental Assist'!$A$1:$AI$30</definedName>
    <definedName name="_xlnm.Print_Titles" localSheetId="13">'DNTA-Dental Assist'!$A:$B</definedName>
  </definedNames>
  <calcPr calcId="191028"/>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11" i="10" l="1"/>
  <c r="D11" i="10"/>
  <c r="C11" i="10"/>
  <c r="E10" i="10"/>
  <c r="D10" i="10"/>
  <c r="C10" i="10"/>
  <c r="E9" i="10"/>
  <c r="D9" i="10"/>
  <c r="C9" i="10"/>
  <c r="E8" i="10"/>
  <c r="D8" i="10"/>
  <c r="C8" i="10"/>
  <c r="E7" i="10"/>
  <c r="D7" i="10"/>
  <c r="C7" i="10"/>
  <c r="N42" i="35" l="1"/>
  <c r="E43" i="35"/>
  <c r="E42" i="35"/>
  <c r="E41" i="35"/>
  <c r="E40" i="35"/>
  <c r="E39" i="35"/>
  <c r="E38" i="35"/>
  <c r="H43" i="35"/>
  <c r="H42" i="35"/>
  <c r="H41" i="35"/>
  <c r="H40" i="35"/>
  <c r="H39" i="35"/>
  <c r="H38" i="35"/>
  <c r="K43" i="35"/>
  <c r="K42" i="35"/>
  <c r="K41" i="35"/>
  <c r="K40" i="35"/>
  <c r="K39" i="35"/>
  <c r="K38" i="35"/>
  <c r="N43" i="35"/>
  <c r="N41" i="35"/>
  <c r="N40" i="35"/>
  <c r="N39" i="35"/>
  <c r="N38" i="35"/>
  <c r="Q43" i="35"/>
  <c r="Q42" i="35"/>
  <c r="Q41" i="35"/>
  <c r="Q40" i="35"/>
  <c r="Q39" i="35"/>
  <c r="Q38" i="35"/>
  <c r="T43" i="35"/>
  <c r="T42" i="35"/>
  <c r="T41" i="35"/>
  <c r="T40" i="35"/>
  <c r="T39" i="35"/>
  <c r="T38" i="35"/>
  <c r="W43" i="35"/>
  <c r="W42" i="35"/>
  <c r="W41" i="35"/>
  <c r="W40" i="35"/>
  <c r="W39" i="35"/>
  <c r="W38" i="35"/>
  <c r="E7" i="37"/>
  <c r="D7" i="37"/>
  <c r="C7" i="37"/>
  <c r="G10" i="15"/>
  <c r="H10" i="15"/>
  <c r="F10" i="15"/>
  <c r="D10" i="15"/>
  <c r="C10" i="15"/>
  <c r="E11" i="9"/>
  <c r="D11" i="9"/>
  <c r="C11" i="9"/>
  <c r="E10" i="9"/>
  <c r="D10" i="9"/>
  <c r="C10" i="9"/>
  <c r="E9" i="9"/>
  <c r="D9" i="9"/>
  <c r="C9" i="9"/>
  <c r="E8" i="9"/>
  <c r="D8" i="9"/>
  <c r="C8" i="9"/>
  <c r="E7" i="9"/>
  <c r="D7" i="9"/>
  <c r="C7" i="9"/>
  <c r="BD11" i="8"/>
  <c r="BC11" i="8"/>
  <c r="BB11" i="8"/>
  <c r="AO11" i="8"/>
  <c r="AN11" i="8"/>
  <c r="AM11" i="8"/>
  <c r="AI11" i="8"/>
  <c r="AH11" i="8"/>
  <c r="AG11" i="8"/>
  <c r="N11" i="8"/>
  <c r="M11" i="8"/>
  <c r="L11" i="8"/>
  <c r="K11" i="8"/>
  <c r="J11" i="8"/>
  <c r="I11" i="8"/>
  <c r="H11" i="8"/>
  <c r="G11" i="8"/>
  <c r="F11" i="8"/>
  <c r="E11" i="8"/>
  <c r="D11" i="8"/>
  <c r="C11" i="8"/>
</calcChain>
</file>

<file path=xl/sharedStrings.xml><?xml version="1.0" encoding="utf-8"?>
<sst xmlns="http://schemas.openxmlformats.org/spreadsheetml/2006/main" count="3016" uniqueCount="398">
  <si>
    <r>
      <rPr>
        <b/>
        <sz val="16"/>
        <color theme="1"/>
        <rFont val="Calibri"/>
        <family val="2"/>
        <scheme val="minor"/>
      </rPr>
      <t>FIRST:</t>
    </r>
    <r>
      <rPr>
        <sz val="16"/>
        <color theme="1"/>
        <rFont val="Calibri"/>
        <family val="2"/>
        <scheme val="minor"/>
      </rPr>
      <t xml:space="preserve"> Use these arrows to scroll the document to find the rubrics associated with your discipline and/or department.</t>
    </r>
  </si>
  <si>
    <r>
      <rPr>
        <b/>
        <sz val="16"/>
        <rFont val="Calibri"/>
        <family val="2"/>
        <scheme val="minor"/>
      </rPr>
      <t>SECOND:</t>
    </r>
    <r>
      <rPr>
        <sz val="16"/>
        <rFont val="Calibri"/>
        <family val="2"/>
        <scheme val="minor"/>
      </rPr>
      <t xml:space="preserve"> Click on the tab with the appropriate rubric to view the information.</t>
    </r>
  </si>
  <si>
    <r>
      <rPr>
        <b/>
        <sz val="16"/>
        <rFont val="Calibri"/>
        <family val="2"/>
        <scheme val="minor"/>
      </rPr>
      <t>THIRD:</t>
    </r>
    <r>
      <rPr>
        <sz val="16"/>
        <rFont val="Calibri"/>
        <family val="2"/>
        <scheme val="minor"/>
      </rPr>
      <t xml:space="preserve"> Use this scroll bar within a tab/page to scroll right and left in order to see all the information contained.</t>
    </r>
  </si>
  <si>
    <t>(ACNT) Accounting Technology</t>
  </si>
  <si>
    <t>Accounting Technology, AAS</t>
  </si>
  <si>
    <t>PSLO: Complete the accounting cycle using industry standard accounting softward, use appropriate accounting terminology, and prepare reports using spreadsheet and word processing software.</t>
  </si>
  <si>
    <t xml:space="preserve">PSLO: Demonstrate advanced accounting skills. </t>
  </si>
  <si>
    <t xml:space="preserve">PSLO: Demonstrate advanced computer softward skills, communications skills, business math skills, and professionalism.  </t>
  </si>
  <si>
    <t xml:space="preserve">PSLO: Demonstrate foundational skills, knowledge, attitudes and experience necessary to function in entry level bookkeeping positions. </t>
  </si>
  <si>
    <t>AY</t>
  </si>
  <si>
    <t>Exceeds</t>
  </si>
  <si>
    <t>Meets</t>
  </si>
  <si>
    <t>Not Meets</t>
  </si>
  <si>
    <t>2014-2015</t>
  </si>
  <si>
    <t>Fall 2014</t>
  </si>
  <si>
    <t>Spring 2015</t>
  </si>
  <si>
    <t>2015-2016</t>
  </si>
  <si>
    <t>Fall 2015</t>
  </si>
  <si>
    <t>Spring 2016</t>
  </si>
  <si>
    <t>2016-2017</t>
  </si>
  <si>
    <t>Fall 2016</t>
  </si>
  <si>
    <t>Spring 2017</t>
  </si>
  <si>
    <t>2017-2018</t>
  </si>
  <si>
    <t>Fall 2017</t>
  </si>
  <si>
    <t>Spring 2018</t>
  </si>
  <si>
    <t xml:space="preserve"> </t>
  </si>
  <si>
    <t>2018-2019</t>
  </si>
  <si>
    <t>Fall 2018</t>
  </si>
  <si>
    <t>Spring 2019</t>
  </si>
  <si>
    <t>2019-2020</t>
  </si>
  <si>
    <t>Fall 2019</t>
  </si>
  <si>
    <t>Spring 2020</t>
  </si>
  <si>
    <t>2020-2021</t>
  </si>
  <si>
    <t>Fall 2020</t>
  </si>
  <si>
    <t>Spring 2021</t>
  </si>
  <si>
    <t xml:space="preserve">** For SAC Scores: Identify any PSLOs measuring below 70%.  Create Action Plan in eLumen to improve PSLO performance. </t>
  </si>
  <si>
    <t>PLEASE NOTE: If a PSLO have a majority or full column of "0.00", write a justification as to why that PSLO is at 0.00</t>
  </si>
  <si>
    <t xml:space="preserve">(ARTC) Graphic Arts </t>
  </si>
  <si>
    <t>Communication Design, AAS</t>
  </si>
  <si>
    <t>PSLO: RESEARCH solutions to design problems.</t>
  </si>
  <si>
    <t>PSLO: PRODUCE design projects within specified guidelines.</t>
  </si>
  <si>
    <t xml:space="preserve">PSLO: CRITQUE design projects using relevant terminology. </t>
  </si>
  <si>
    <t xml:space="preserve">PSLO: EXAMINE critical thinking skills and mastery of design tools. </t>
  </si>
  <si>
    <t>PSLO: Create and present a comprehensive PORTFOLIO of design projects.</t>
  </si>
  <si>
    <t>(BMGT) Business Management</t>
  </si>
  <si>
    <t>Business Management, AAS</t>
  </si>
  <si>
    <t>PSLO: Apply marketing and advertising principles.</t>
  </si>
  <si>
    <t>PSLO: Be employable in an entry level management or business environment.</t>
  </si>
  <si>
    <t>PSLO: Communicate effectively orally and in writing.</t>
  </si>
  <si>
    <t>PSLO: Examine moral and ethical conduct as it relates to the world of business.</t>
  </si>
  <si>
    <t>PSLO: Have a working knowledge of computers using software packages to create spreadsheets, written reports, letters, presentations, communications with clients &amp; co-workers, and other general office duties.</t>
  </si>
  <si>
    <t>PSLO: Have working knowledge of current legal, ethical, social, financial, and economic environmental factors as they apply to business.</t>
  </si>
  <si>
    <t>PSLO: Produce presentation materials in PowerPoint.</t>
  </si>
  <si>
    <t>PSLO: Understand the patterns of world trade, internationalization of the firm, and operating procedures of the multi-national enterprise.</t>
  </si>
  <si>
    <t>PSLO: Utilize human resource practices.</t>
  </si>
  <si>
    <t>PSLO: Work as a team member and/or leader using effective communication strategies including writing, listening, speaking, negotiation, and persuasive skills.</t>
  </si>
  <si>
    <t>Business Management: Financial Option, AAS</t>
  </si>
  <si>
    <t>(BNKG) Banking</t>
  </si>
  <si>
    <t>Banking and Financial Services, AAS</t>
  </si>
  <si>
    <t>PSLO: Be employable in an entry level position in Banking and/or Financial Services Industry.</t>
  </si>
  <si>
    <t>PSLO: Communicate management requests and goals effectively.</t>
  </si>
  <si>
    <t xml:space="preserve">PSLO: Operational skills for managing institutions efficiently. </t>
  </si>
  <si>
    <t>PSLO: Possess analytical skills in financial accounting of organizations.</t>
  </si>
  <si>
    <t>PSLO: Quantitative and qualitative tools to manage resources.</t>
  </si>
  <si>
    <t>PSLO: Understand laws that govern the uses and practices of banks &amp; the financial industry.</t>
  </si>
  <si>
    <t>PSLO: Understand terminology, concepts and practices of current banking methods.</t>
  </si>
  <si>
    <t>(CDEC) Early Childhood Education</t>
  </si>
  <si>
    <t>Early Childhood Studies, AAS</t>
  </si>
  <si>
    <t>PSLO: 1a: Knowing and understanding young children’s characteristics and needs, from birth through age 8.</t>
  </si>
  <si>
    <t>PSLO: 1b: Knowing and understanding the multiple influences on early development and learning.</t>
  </si>
  <si>
    <t>PSLO: 1c: Using developmental knowledge to create healthy, respectful, supportive, and challenging learning environments for young children.</t>
  </si>
  <si>
    <t>PSLO: 2a: Knowing about and understanding diverse family and community characteristics.</t>
  </si>
  <si>
    <t>PSLO: 2b: Supporting and engaging families and communities through respectful, reciprocal relationships.</t>
  </si>
  <si>
    <t>PSLO: 2c: Involving families and communities in their children’s development and learning.</t>
  </si>
  <si>
    <t xml:space="preserve">PSLO: 3a: Understanding the goals, benefits and uses of assessment-including its use in development of appropriate goals, curriculum, and teaching strategies for young children. </t>
  </si>
  <si>
    <t xml:space="preserve">PSLO: 3b: Knowing about and using observation, documentation and other appropriate assessment tools and approaches, including the use of technology in documentation, assessment and data collection. </t>
  </si>
  <si>
    <t>PSLO: 3c: Understanding and practicing responsible assessment to promote positive outcomes for each child, including the use of assistive technology for children with disabilities.</t>
  </si>
  <si>
    <t>PSLO: 3d: Knowing about assessment partnerships with families and with professional colleagues to build effective learning environments.</t>
  </si>
  <si>
    <t>PSLO: 4a: Understanding positive relationships and supportive interactions as the foundation of their work with young children.</t>
  </si>
  <si>
    <t>PSLO: 4b: Knowing and understanding effective strategies and tools for early education, including appropriate uses of technology.</t>
  </si>
  <si>
    <t>PSLO: 4c: Using a broad repertoire of developmentally appropriate teaching/learning approaches.</t>
  </si>
  <si>
    <t>PSLO: 4d: Reflecting on own practice to promote positive outcomes for each child.</t>
  </si>
  <si>
    <t>PSLO: 5a: Understanding content knowledge and resources in academic disciplines: language and literacy; the arts-music, creative movement, dance, drama, visual arts; mathematics; science, physical activity, physical education, health and safety; and social studies.</t>
  </si>
  <si>
    <t>PSLO: 5b: Knowing and using the central concepts, inquiry tools, and structures of content areas or academic disciplines.</t>
  </si>
  <si>
    <t>PSLO: 5c: Using own knowledge, appropriate early learning standards, and other resources to design, implement, and evaluate developmentally meaningful and challenging curriculum for each child.</t>
  </si>
  <si>
    <t>PSLO: 6a: Identifying and involving oneself with the early childhood field.</t>
  </si>
  <si>
    <t>PSLO: 6b: Knowing about and upholding ethical standards and other early childhood professional guidelines.</t>
  </si>
  <si>
    <t>PSLO: 6c: Engaging in continuous, collaborative learning to inform practice; using technology effectively with young children, with peers, and as a professional resource.</t>
  </si>
  <si>
    <t>PSLO: 6d: Integrating knowledgeable, reflective and critical perspectives on early education.</t>
  </si>
  <si>
    <t>PSLO: 6e: Engaging in informed advocacy for young children and the early childhood profession.</t>
  </si>
  <si>
    <t>(CRIJ) Criminal Justice</t>
  </si>
  <si>
    <t>Criminal Justice: Law Enforcement, AAS</t>
  </si>
  <si>
    <t>PSLO: Students will be able to: Define the role of the state in protecting and sanctioning its citizens.</t>
  </si>
  <si>
    <t>PSLO: Students will be able to: Demonstrate adequate preparation for career development through the acquisition of a solid foundation in the criminal justice field.</t>
  </si>
  <si>
    <t>PSLO: Students will be able to: Demonstrate the ability to integrate and apply analytical skills to substantive knowledge of three primary components of the crimnal justice system: policing, courts, and corrections.</t>
  </si>
  <si>
    <t>PSLO: Students will be able to: Discuss the relationship between society, socioeconomic status, the family, the community, the schools, other social institutions, and the criminal justice system as it relates to the life course trajectory of individuals.</t>
  </si>
  <si>
    <t>PSLO: Students will be able to: Identify the criminological theories and their applications to contemporary public policy.</t>
  </si>
  <si>
    <t>PSLO: Students will be able to: recognize life-long ethical and professional responsibilities of criminal justice personnel in the administration of justice.</t>
  </si>
  <si>
    <t>PSLO: Students will be able to: Recognize the importance of federal and statutory law, case law and constitutional lw as it relates to the criminal justice field, and legal parameters that constrain the police, the courts and the correctional departments.</t>
  </si>
  <si>
    <t>PSLO: Students will be able to: Select the appropriate techniques and practices common to particular types of criminal investigations.</t>
  </si>
  <si>
    <t>PSLO: Students will be able to: Show they are familiar with the role of scholarly research, governmental crime sttistics, and public policy as factors tht influence the creation of laws.</t>
  </si>
  <si>
    <t>Criminal Justice: Law Enforcement - Peace Officer, AAS</t>
  </si>
  <si>
    <t>2021-2022</t>
  </si>
  <si>
    <t>* Updated mapping per Chair &amp; Dean</t>
  </si>
  <si>
    <t>Criminal Justice Correctional Science, AAS</t>
  </si>
  <si>
    <t>PSLO: Students will be able to: Define the role of the date in protecting and sanctioning its citizens.</t>
  </si>
  <si>
    <t xml:space="preserve">PSLO: Students will be able to: Demonstrate knowledge of the criminal justice system and its thre primary components: policing, courts, and corrections. </t>
  </si>
  <si>
    <t>PSLO: Students will be able to: Demonstrate Knowledge of the various philosophies of punishment, and how they change relative to public perceptions of crime.</t>
  </si>
  <si>
    <t>PSLO: Students will be able to: Demonstrate the ability to effectively communicate both orally and in writing in criminal justice contexts.</t>
  </si>
  <si>
    <t>PSLO: Students will be able to: Discuss the relationship between society, socieoeconomic status, the family, the community, the schools, other social institutions, and the criminal justice system as it relates to the life course trajectory of individuals, particularly young people.</t>
  </si>
  <si>
    <t>PSLO: Students will be able to: Identify the criminological theories and their application to contemporary public policy.</t>
  </si>
  <si>
    <t>PSLO: Students will be able to: Recognize life-long ethical and professional responsibilities of criminal justice personnel in the administration of justice.</t>
  </si>
  <si>
    <t>PSLO:  Students will be able to: Recognize the importance of federal and state statutory law, case law and constitutional law as it relates to the criminal justice field, and the legal paramerters that constrain correctional departments.</t>
  </si>
  <si>
    <t>PSLO: Students will be able to: Show they are familiar with the role of scholarly research, governmental crime statistics and public policy as factors that influence the creation of laws.</t>
  </si>
  <si>
    <t>CRTR</t>
  </si>
  <si>
    <t>Court Reporting, A.A.S.</t>
  </si>
  <si>
    <t>PSLO: Demonstrate captioning of a national news braodcast at 98.5% overall accuracy with 95% verbatum translation.</t>
  </si>
  <si>
    <t xml:space="preserve">PSLO: Pass the Texas Certified Shorthand Reporter exam. </t>
  </si>
  <si>
    <t>(DAAC) Drug Alcohol Abuse Counseling</t>
  </si>
  <si>
    <t>Human Services with a specialization in Addiction Counseling, AAS</t>
  </si>
  <si>
    <t>PSLO: Demonstrate a mastery of knowledge in the area of substance abuse treatment.</t>
  </si>
  <si>
    <t>PSLO: Demonstrate an understanding of, and the ability to adhere to, professioal, ethical standards, including confidentiality, sensitivity when working with diverse populations and responsibility for professional growth.</t>
  </si>
  <si>
    <t>PSLO: Demonstrate understanding of assessment methods, treatment planning and case management.</t>
  </si>
  <si>
    <t>PSLO: Demonstrate understanding of recovery oriented behavior health services.</t>
  </si>
  <si>
    <t>PSLO: Desmonstrate knowledge of the basic theories and techniques for effectively helping people as a human services' addiction counseling graduate.</t>
  </si>
  <si>
    <t>PSLO: Examine current issues and their impact on society, including substance related and addictive disorders.</t>
  </si>
  <si>
    <t>PSLO: Identify the essential components of alcohol and drug addiction and eomploy the tools and skills needed to work with clients.</t>
  </si>
  <si>
    <t>Human Services with a specialization in Substance Abuse Prevention, AAS</t>
  </si>
  <si>
    <t>PSLO: Demonstrate a mastery of knowledge in the area of substance abuse prevention.</t>
  </si>
  <si>
    <t>PSLO: Demonstrate knowledge of the basic theories and techniques for effectively helping people as a human services Substance Abuse Prevention Specialist graduate.</t>
  </si>
  <si>
    <t>PSLO: Demonstrate understanding of, and the ability to adhere to, professional, ethical standards, including confidentiality, sensitivity when working with diverse populations and responsibility for professional growth.</t>
  </si>
  <si>
    <t>PSLO: Examine current social issues and their impacts on substance abuse prevention efforts.</t>
  </si>
  <si>
    <t>(DNTA) Dental Assisting</t>
  </si>
  <si>
    <t>Dental Assisting, AAS</t>
  </si>
  <si>
    <t>PSLO: Upon successful completion of the Dental Assisting Program, the graduates will knowledge in specific areas of dentistry to include: asking about the patient's medical history and taking blood pressure and pulse.</t>
  </si>
  <si>
    <t>PSLO: Upon successful completion of the Dental Assisting Program, the graduates will knowledge in specific areas of dentistry to include: assisting the dentist during a variety of treatment procedures.</t>
  </si>
  <si>
    <t>PSLO: Upon successful completion of the Dental Assisting Program, the graduates will knowledge in specific areas of dentistry to include: communicating with patients and suppliers (e.g., scheduling appointments, answering the telephone, billing and ordering supplies).</t>
  </si>
  <si>
    <t>PSLO: Upon successful completion of the Dental Assisting Program, the graduates will knowledge in specific areas of dentistry to include: helping patients feel comfortable before, during and after dental treatment.</t>
  </si>
  <si>
    <t>PSLO: Upon successful completion of the Dental Assisting Program, the graduates will knowledge in specific areas of dentistry to include: helping to provide direct patient care in all dental specialties, including orthodontics, pediatric dentistry, periodontics and oral surgery.</t>
  </si>
  <si>
    <t>PSLO: Upon successful completion of the Dental Assisting Program, the graduates will knowledge in specific areas of dentistry to include: performing office management tasks that often require the use of a personal computer.</t>
  </si>
  <si>
    <t>PSLO: Upon successful completion of the Dental Assisting Program, the graduates will knowledge in specific areas of dentistry to include: providing patients with instructions for oral care following surgery or other dental treatment procedures, such as the placement of a restoration (filling).</t>
  </si>
  <si>
    <t>PSLO: Upon successful completion of the Dental Assisting Program, the graduates will knowledge in specific areas of dentistry to include: serving as an infection control officer, developing infection control protocol and preparing and sterilizing instruments and equipment.</t>
  </si>
  <si>
    <t>PSLO: Upon successful completion of the Dental Assisting Program, the graduates will knowledge in specific areas of dentistry to include: taking and developing dental radiographs (x-rays).</t>
  </si>
  <si>
    <t>PSLO: Upon successful completion of the Dental Assisting Program, the graduates will knowledge in specific areas of dentistry to include: taking impressions of patients' teeth for study casts (models of teeth).</t>
  </si>
  <si>
    <t>PSLO: Upon successful completion of the Dental Assisting Program, the graduates will knowledge in specific areas of dentistry to include: teaching patients appropriate oral hygiene strategies to maintain oral health; (e.g., tooth brushing, flossing and nutritional counseling).</t>
  </si>
  <si>
    <t>(EMSP) Emergency Medical Tech</t>
  </si>
  <si>
    <t>Emergency Medical Technician Paramedic, AAS</t>
  </si>
  <si>
    <t>PSLO: Correctly identify cardiac arrhythmias using an electrocardiogram.</t>
  </si>
  <si>
    <t>PSLO: Perform an assessment on a medical patient.</t>
  </si>
  <si>
    <t>PSLO: Perform an assessment on a trauma patient</t>
  </si>
  <si>
    <t>PSLO: Properly manage an airway using advanced techniques (endotracheal intubation).</t>
  </si>
  <si>
    <t>PSLO: Properly manage an airway using basic airway techniques.</t>
  </si>
  <si>
    <t>PSLO: Properly use complex medical equipment.</t>
  </si>
  <si>
    <t>PSLO: Properly use medical monitoring equipment</t>
  </si>
  <si>
    <t>PSLO: Safely administer medications intravenously.</t>
  </si>
  <si>
    <t>PSLO: Safely administer oral medications.</t>
  </si>
  <si>
    <t>PSLO: Safely move a sick or injured patient</t>
  </si>
  <si>
    <t>PSLO: Understand the principles of safely transporting patients</t>
  </si>
  <si>
    <t>PSLO: Understand the principles of treatment for medical emergencies.</t>
  </si>
  <si>
    <t>PSLO: Understand the principles of treatment for trauma emergencies.</t>
  </si>
  <si>
    <t>(FIRT) Fire Science</t>
  </si>
  <si>
    <t>Fire Science Fire Fighting with an Emphasis in Homeland Security, AAS</t>
  </si>
  <si>
    <t>PSLO: Evaluate safety procedures related to response to emergency scenes.</t>
  </si>
  <si>
    <t>PSLO: Examine local building codes and inspection practices</t>
  </si>
  <si>
    <t>PSLO: Recognize fundamentals of fire protection and orientation to the fire service</t>
  </si>
  <si>
    <t>PSLO: Understand design and operation of fire detection and alarm systems.</t>
  </si>
  <si>
    <t>PSLO: Coordinate responders during command and control operations at hazardous materials
incidents</t>
  </si>
  <si>
    <t>PSLO: Determine how Critical Infrastructure Protection is achieved</t>
  </si>
  <si>
    <t>PSLO: Determine how Legal Aspects of Fire Protection influence operations</t>
  </si>
  <si>
    <t>PSLO: Evaluate Homeland Security Intelligence Operations</t>
  </si>
  <si>
    <t>PSLO: Identify various Building Construction methods and their relationships with life safety.</t>
  </si>
  <si>
    <t>PSLO: Perform Strategies and Tactics necessary for effective control of emergencies</t>
  </si>
  <si>
    <t>PSLO: Recognize Potential Weapons of Mass Destruction</t>
  </si>
  <si>
    <t>PSLO: Understand chemical properties and methods of extinguishment</t>
  </si>
  <si>
    <t>PSLO: Understand Terrorism and the Methods used to combat it in the U.S.</t>
  </si>
  <si>
    <t>PSLO: Understand the Homeland Security Protection Roles and Responsibilities.</t>
  </si>
  <si>
    <t>**No information found in eLumen for this degree</t>
  </si>
  <si>
    <t>Information Updated Spring 2019</t>
  </si>
  <si>
    <t>Fire Service Leadership, AAS</t>
  </si>
  <si>
    <t>PSLO: Coordinate responders during command and control operations at hazardous materials incidents.</t>
  </si>
  <si>
    <t>PSLO: Determine how legal aspects of fire protection influence operations.</t>
  </si>
  <si>
    <t>PSLO: Examine local building codes and inspection practices.</t>
  </si>
  <si>
    <t>PSLO: Identify various building construction methods and their relationships with life safety.</t>
  </si>
  <si>
    <t>PSLO: Perform strategies and tactics necessary for effective control of emergencies.</t>
  </si>
  <si>
    <t>PSLO: Perform tasks associated with front line supervision of personnel.</t>
  </si>
  <si>
    <t xml:space="preserve">PSLO: Understand chemical properties and methods of extinguishment. </t>
  </si>
  <si>
    <t>PSLO: Utilize instructional methods to enhance service delivery.</t>
  </si>
  <si>
    <t>Emergency Management Administration and Homeland Security, AAS</t>
  </si>
  <si>
    <t>PSLO: Determine how Critical Infrastructure Protection is achieved.</t>
  </si>
  <si>
    <t>PSLO: Describe the Homeland Security Protection Roles and Responsibilities.</t>
  </si>
  <si>
    <t>PSLO: Design and Evaluate Disaster Exercises.</t>
  </si>
  <si>
    <t>PSLO: Evaluate Homeland Security Intelligence Operations.</t>
  </si>
  <si>
    <t>PSLO: Identify Hazardous Materials effects and proper handling techniques.</t>
  </si>
  <si>
    <t>PSLO: Perform Homeland Security Emergency Contingency Planning.</t>
  </si>
  <si>
    <t>PSLO: Perform Leadership and Effective Communication methods.</t>
  </si>
  <si>
    <t>PSLO: Recognize Potential Weapons of Mass Destruction.</t>
  </si>
  <si>
    <t>PSLO: Summarize the historical events that have impacted homeland security, the state, national, and international laws affecting homeland security, and the most credible threats, especially terrorism, confronting homeland security.</t>
  </si>
  <si>
    <t>PSLO: Understand Terrorism and the methods used to combat it in the U.S.</t>
  </si>
  <si>
    <t>PSLO: Utilize Homeland Security Emergency Communications Methods.</t>
  </si>
  <si>
    <t>(HRPO) Human Resources Mgmt</t>
  </si>
  <si>
    <t>Human Resources Management AAS</t>
  </si>
  <si>
    <t>PSLO: Be employable in an entry level Human Resources position.</t>
  </si>
  <si>
    <t>PSLO:  Develop competencies in benefits &amp; compensation</t>
  </si>
  <si>
    <t>PSLO:  Develop competencies in performance management.</t>
  </si>
  <si>
    <t>PSLO: Develop competencies in staffing</t>
  </si>
  <si>
    <t>PSLO: Develop competencies in training &amp; development</t>
  </si>
  <si>
    <t>PSLO: Improve processes and enhance the effectiveness of people in organizations</t>
  </si>
  <si>
    <t>PSLO: Learn the benefits of legal compliance</t>
  </si>
  <si>
    <t>PSLO: Overcome challenges in the workplace related to developing and managing people</t>
  </si>
  <si>
    <t>(IBUS) International Business AAS</t>
  </si>
  <si>
    <t>International Business AAS</t>
  </si>
  <si>
    <t>PSLO: Apply Human Resources Practices.</t>
  </si>
  <si>
    <t>PSLO: Apply Marketing and Advertising Principles.</t>
  </si>
  <si>
    <t>PSLO: Be employable in an entry level business or management position.</t>
  </si>
  <si>
    <t>PSLO: Have working knowledge of computers using appropriate software.</t>
  </si>
  <si>
    <t>PSLO: Have Working knowledge of current legal, ethical, social, financial, and economic environmental factors as they apply to business.</t>
  </si>
  <si>
    <t>PSLO: Produce Presentation materials in Power Point.</t>
  </si>
  <si>
    <t>PSLO: Understand the patterns of World Trade, Internationalization of the firm, and soerating procedures of the multi-national enterprise.</t>
  </si>
  <si>
    <t xml:space="preserve">PSLO: Work as a team member and/or leader using effective communication strategies including writing, listening, speaking, negotiation, and persuasive skills </t>
  </si>
  <si>
    <t>Computer Programmer, AAS</t>
  </si>
  <si>
    <t>PSLO: Students will be able to analyze and design a solution to a given problem.</t>
  </si>
  <si>
    <t>PSLO: Students will be able to demonstrate knowledge of general security concepts.</t>
  </si>
  <si>
    <t>PSLO: Students will be able to design and implement web based solutions.</t>
  </si>
  <si>
    <t xml:space="preserve">PSLO: Students will be able to properly document a source code program.														</t>
  </si>
  <si>
    <t>PSLO: Students will be able to utilize the Linux operating system.</t>
  </si>
  <si>
    <t xml:space="preserve">PSLO: Students will be able to utilize the Windows operating system.														</t>
  </si>
  <si>
    <t>PSLO: Students will be able to work in a team environment to analyze, design, and prototype a large scale system.</t>
  </si>
  <si>
    <t>PSLO: Students will be able to work with databases.</t>
  </si>
  <si>
    <t>PSLO: Students will be able to write programming code in a computer language for a problem solution from design documents</t>
  </si>
  <si>
    <t>(ITNW) Information Tech Networking</t>
  </si>
  <si>
    <t>Network Administrator AAS</t>
  </si>
  <si>
    <t>PSLO: Students will be able to install, configure, and administer Linux.</t>
  </si>
  <si>
    <t>PSLO: Students will be able to install, configure, and administer Windows server.</t>
  </si>
  <si>
    <t>PSLO: Students will be able to install, configure, and troubleshoot basic networking hardware, protocols, and services.</t>
  </si>
  <si>
    <t>PSLO: Students will be able to install, configure, and troubleshoot personal computer operating systems.</t>
  </si>
  <si>
    <t>(ITSC) Information Technology</t>
  </si>
  <si>
    <t>Computer Support Specialist AAS</t>
  </si>
  <si>
    <t>PSLO: Students will be able to work with end user to identify a problem, then develop and implement a solution.</t>
  </si>
  <si>
    <t>PSLO: Students will be able to install, configure, troubleshoot, and repair personal computer hardware.</t>
  </si>
  <si>
    <t>PSLO: Students will be able to utilize the Windows operating system.</t>
  </si>
  <si>
    <t>(ITSE) Information_Tech_Pgrm</t>
  </si>
  <si>
    <t>Computer Programmer AAS</t>
  </si>
  <si>
    <t>PSLO:</t>
  </si>
  <si>
    <t>As of 6/25/2020</t>
  </si>
  <si>
    <t>Secure Software Development AAS</t>
  </si>
  <si>
    <t>PSLO: Students will be able to utilize the operating system as a development platform.</t>
  </si>
  <si>
    <t>PSLO: Students will be able to demonstrate knowledge of secure coding concepts and potential security issues.</t>
  </si>
  <si>
    <t>PSLO: Students will be able to properly document a source code program.</t>
  </si>
  <si>
    <t>PSLO: Students will be able to work in a team environment to analyze, design, and prototype a large scale system</t>
  </si>
  <si>
    <t>**Degree first offered in Fall 2017</t>
  </si>
  <si>
    <t>**PSLOs requested from Troy Touchette on Oct 3 and Nov 2, 2017. Called Laura again on 5/29/2018</t>
  </si>
  <si>
    <t>No information found as of6/25/2020</t>
  </si>
  <si>
    <t>(ITSY) Information_Tech_Security</t>
  </si>
  <si>
    <t xml:space="preserve"> Information Assurance and Cybersecurity AAS</t>
  </si>
  <si>
    <t>PSLO: Students will be able to design a secure network.</t>
  </si>
  <si>
    <t>PSLO: Students will be able to design and implement the following: DNS, HTTP server, FTP, and SSH.</t>
  </si>
  <si>
    <t>PSLO: Students will be able to design, implement, and maintain a secure firewall and network monitoring system.</t>
  </si>
  <si>
    <t>PSLO: Students will be able to design, implement, and maintain a secure server.</t>
  </si>
  <si>
    <t>PSLO: Students will be able to install Linux and Microsoft Windows clients in a secure manner.</t>
  </si>
  <si>
    <t>PSLO: Students will be able to write policies for all areas of computer usage.</t>
  </si>
  <si>
    <t>(LGLA) Paralegal Studies</t>
  </si>
  <si>
    <t>Paralegal Studies AAS</t>
  </si>
  <si>
    <t>PSLO:  Draft legal documents using correct terminology and concepts.</t>
  </si>
  <si>
    <t>PSLO: Locate and correctly interpret various sources of law.</t>
  </si>
  <si>
    <t>PSLO: Understand and apply canons of ethical behavior to legal professionals.</t>
  </si>
  <si>
    <t>PSLO: Use legal software programs correctly.</t>
  </si>
  <si>
    <t>(MDCA) Medical Assisting</t>
  </si>
  <si>
    <t>Medical Assisting AAS</t>
  </si>
  <si>
    <t>PSLO: I. Identify Anatomy and Physiological functions</t>
  </si>
  <si>
    <t>PSLO: II. Utilize the principles of Applied Mathematics in the ambulatory healthcare setting</t>
  </si>
  <si>
    <t>PSLO: III. Demonstrate the principles of Infection Control</t>
  </si>
  <si>
    <t>PSLO: IV. Explain Nutrition in regard to a patient's dietary needs</t>
  </si>
  <si>
    <t>PSLO: V. Practice the Concepts of Effective Communication</t>
  </si>
  <si>
    <t>PSLO: VI. Perform Administrative Functions in an ambulatory healthcare setting</t>
  </si>
  <si>
    <t>PSLO: VII. Participate in Basic Practice Finances</t>
  </si>
  <si>
    <t>PSLO: VIII. Employee authorized guidelines when preparing Third Party Reimbursement</t>
  </si>
  <si>
    <t>PSLO: IX. Perform accurate Procedural and Diagnostic Coding</t>
  </si>
  <si>
    <t>PSLO: X. Conduct Medical Assisting practice considering Legal Implications</t>
  </si>
  <si>
    <t>PSLO: XI. Perform Medical Assisting duties acknowledging Ethical Considerations</t>
  </si>
  <si>
    <t>PSLO: XII. Employ the principles of Protective Practices in the performace of Medical Assisting duties</t>
  </si>
  <si>
    <t>PSLO: XIII. Perform Clinical Functions in an ambulatory healthcare setting</t>
  </si>
  <si>
    <t>70..37</t>
  </si>
  <si>
    <t xml:space="preserve">(MRKG) Makerting </t>
  </si>
  <si>
    <t>Marketing Management AAS</t>
  </si>
  <si>
    <t>PSLO: Produce Presentation materials in Power point.</t>
  </si>
  <si>
    <t>PSLO: Working knowledge of current legal, ethical, social, financial, and economic environmental factors as they apply to business.</t>
  </si>
  <si>
    <t xml:space="preserve">(MRTS) Mortuary Science </t>
  </si>
  <si>
    <t>Mortuary Science AAS</t>
  </si>
  <si>
    <t>PSLO: members of a human services profession;</t>
  </si>
  <si>
    <t>PSLO: members of the community in which they serve;</t>
  </si>
  <si>
    <t>PSLO: participants in the relationship between bereaved families and those engaged in the funeral service profession;</t>
  </si>
  <si>
    <t>PSLO: professionals knowledgeable of and compliant with federal, state, provincial/territorial, and local regulatory guidelines in the geographic area where they practice; as well as</t>
  </si>
  <si>
    <t>PSLO: professionals sensitive to the responsibility for public helath, safety and welfare in caring for human services.</t>
  </si>
  <si>
    <t>PSLO: Each Program must have at least the following objectives: to enlarge the background and knowledge of students about the funeral service profession:;</t>
  </si>
  <si>
    <t>PSLO: to educate students in every phase of funeral service and to help enable them to develop proficiencey and skills necessary for the profession,</t>
  </si>
  <si>
    <t>PSLO: to educate students concerning the responsibilities of the funeral service profession to the community at large</t>
  </si>
  <si>
    <t>PSLO: to emphasize high standards of ethical conduct</t>
  </si>
  <si>
    <t>PSLO: to provide a curriculum at the post-secondary level of instruction; and</t>
  </si>
  <si>
    <t>PSLO: to encourage students and faculty research in the field of funeral service.</t>
  </si>
  <si>
    <t xml:space="preserve"> (MUSB) Music Business </t>
  </si>
  <si>
    <t xml:space="preserve"> Music Business AAS</t>
  </si>
  <si>
    <t>PSLO: Be able to perform the pre-production, production and post-production process in the recording studio and in a live music environment.</t>
  </si>
  <si>
    <t>PSLO: Demonstrate an understanding of the impact of new technologies throughout the industry, including administration, manufacturing, distribution and promotion of music products.</t>
  </si>
  <si>
    <t>PSLO: Demonstrate an understanding of the Music Industry and associated systems through which entertainment and related products are delivered, including their development, regulation, economics, social impact, functions, structures, supports and influences.</t>
  </si>
  <si>
    <t>PSLO: Demonstrate the ability and techniques in the production of audio with equipment, sound sources and direction of talent.</t>
  </si>
  <si>
    <t>PSLO: Develop a body of work of audio, video and/or written materials suitable for entry-level employment within the Music Industry.</t>
  </si>
  <si>
    <t>(PBAD) Public Administration</t>
  </si>
  <si>
    <t>Public Administration AAS</t>
  </si>
  <si>
    <t>PSLO: Be employable in the Public Sector.</t>
  </si>
  <si>
    <t>PSLO: Prepares students with the knowledge and skills to work in the Public Sector.</t>
  </si>
  <si>
    <t>PSLO: Provide knowledge of Budgeting in the Public Sector.</t>
  </si>
  <si>
    <t>PSLO: Provides knowledge in the area of Human Resources in the Public Sector.</t>
  </si>
  <si>
    <t>PSLO: Provides knowledge of Legal Aspects of Public Management and Labor Relations.</t>
  </si>
  <si>
    <t>PSLO:  Provides knowledge of Public Sector Supervision.</t>
  </si>
  <si>
    <t>PSLO:  Provides knowledge of Urban Planning.</t>
  </si>
  <si>
    <t>(POFT) Legal_Administrative_Tech</t>
  </si>
  <si>
    <t>Administrative Assistant AAS</t>
  </si>
  <si>
    <t>PSLO: Demonstrate foundational file management, business math and bookkeeping skills, as well as foundational software skills.</t>
  </si>
  <si>
    <t>PSLO: Demonstrate advanced computer software skill.</t>
  </si>
  <si>
    <t>PSLO: Demonstrate foundational skills, knowledge, attitudes and experience necessary to function in entry-level office positions.</t>
  </si>
  <si>
    <t>PSLO: Demonstrate skills in time management, teamwork, and professionalism.</t>
  </si>
  <si>
    <t>PSLO: Demonstrate written, verbal and non-verbal communication skills.</t>
  </si>
  <si>
    <t>(RELE) Real Estate Management AAS</t>
  </si>
  <si>
    <t>Real Estate Management AAS</t>
  </si>
  <si>
    <t>PSLO: Demonstrate a working knowledge regarding basic Real Estate concepts</t>
  </si>
  <si>
    <t>PSLO: Examine moral and ethical conduct as it relates to the Real Estate profession</t>
  </si>
  <si>
    <t>PSLO: Fulfill all continuing Education requirements (excluding specific Legal and Ethics updates which are 3 classroom hours in length) to maintain their Sales or Broker’s Licenses</t>
  </si>
  <si>
    <t>PSLO: Function in a variety of roles within the Real Estate industry as well as perform personal investing and/or management duties of their own properties.</t>
  </si>
  <si>
    <t>PSLO: Have a firm foundation upon which to base further activities and study regarding Promulgated Real Estate Contracts in Texas.</t>
  </si>
  <si>
    <t>PSLO: Have a working knowledge of Property Management</t>
  </si>
  <si>
    <t>PSLO: Have a working knowledge of Real Estate Appraisal</t>
  </si>
  <si>
    <t>PSLO: Have a working knowledge of Real Estate Finance</t>
  </si>
  <si>
    <t>PSLO: Have an overview of the standard Real Estate contracts and will further have an understanding of the authorized practice of Real Estate Law.</t>
  </si>
  <si>
    <t>PSLO: Meet pre-licensing educational requirements for both Salesperson and Broker’s Real Estate License</t>
  </si>
  <si>
    <t>(RENG) Nursing</t>
  </si>
  <si>
    <t>Nursing Career Mobility LVN to RN AAS - Military to RN AAS</t>
  </si>
  <si>
    <t>PSLO: Use clinical reasoning and knowledge based on the nursing program of study, evidenced-based practice outcomes, and research based policies and procedures as the basis for decision-making and comprehensive, safe patient care.</t>
  </si>
  <si>
    <t>PSLO: Demonstrates skills in using patient care technologies and information systems that support safe nursing practice.</t>
  </si>
  <si>
    <t>PSLO: Promotes safety and quality improvement as an advocate and manager of nursing care.</t>
  </si>
  <si>
    <t>PSLO: Coordinate, collaborate and communicate with diverse patients, families and the interdisciplinary health care team to plan, deliver, and evaluate care.</t>
  </si>
  <si>
    <t>PSLO: Adheres to standards of practice within legal, ethical, and regulatory frameworks of the professional nurse.</t>
  </si>
  <si>
    <t>PSLO: Demonstrates knowledge of delegation, management, and leadership skills.</t>
  </si>
  <si>
    <t>PSLO: Demonstrate behavior that reflects the values and ethics of the nursing profession.</t>
  </si>
  <si>
    <t>Nursing Generic AAS</t>
  </si>
  <si>
    <t>(RTVB) Radio-Television-Broadcasting</t>
  </si>
  <si>
    <t>Radio-Television-Broadcasting AAS</t>
  </si>
  <si>
    <t>PSLO: Be able to perform radio operations and announcing on the college radio station, KSYM.</t>
  </si>
  <si>
    <t>PSLO: Be able to perform the pre-production and post-production processes in television studio production, video field production and television news production.</t>
  </si>
  <si>
    <t>PSLO: Demonstrate an understanding of the media through which entertainment and information messages are delivered, including the development, regulations, economics, social impact, functions, structures and supports influences.</t>
  </si>
  <si>
    <t>PSLO: Demonstrate how to write for various forms of media utilizing proper terminology.</t>
  </si>
  <si>
    <t>PSLO: Demonstrate the ability and techniques in the production of audio with equipment, sound sources, and direction of talent.</t>
  </si>
  <si>
    <t>PSLO: Develop a portfolio of print, audio and video materials suitable for entry-level employment within the broadcast industry.</t>
  </si>
  <si>
    <t>PSLO:  Demonstrate an understanding of the media through which entertainment and information messages are delivered, including their development, regulations, economics, social impact, functions, structures, supports and influences with particular emphasis on newer and converging media.</t>
  </si>
  <si>
    <t>PSLO:  Demonstrate how to write for various forms of media utilizing proper terminology, including writing styles and forms for print</t>
  </si>
  <si>
    <t xml:space="preserve">PSLO: Be able to perform the pre-production and post-production processes in television studio production, video field production, television news production and digital photographic images. </t>
  </si>
  <si>
    <t>PSLO: Complete a cooperative internship in the industry.</t>
  </si>
  <si>
    <t>PSLO: Demonstrate the ability and techniques in the production of audio with equipment, sound sources, and direction of talent</t>
  </si>
  <si>
    <t>(SCWK) Social Work</t>
  </si>
  <si>
    <t>Social Work, AAS</t>
  </si>
  <si>
    <t>PSLO: Student will us multi-modal practice to include individual, family, and group both in person and over the phone</t>
  </si>
  <si>
    <t>PSLO: Student will utilize culturally competent approaches when working with diverse populations</t>
  </si>
  <si>
    <t>PSLO: Students will cultivate a deep understanding of ethical practice within social service settings</t>
  </si>
  <si>
    <t>PSLO: Students will develop skills related to assessment and case management</t>
  </si>
  <si>
    <t xml:space="preserve">(SLNG) American Sign Language </t>
  </si>
  <si>
    <t>American Sign Language Deaf Support Specialist AAS</t>
  </si>
  <si>
    <t>PSLO: Demonstrate foundational competencies in the areas of language, culture and professionalism for Deaf Support Specialist.</t>
  </si>
  <si>
    <t>PSLO: Demonstrate the ability to work as entry level Support Service Providers for people who are Deaf or Hard of Hearing.</t>
  </si>
  <si>
    <t>(SLNG) American Sign Language</t>
  </si>
  <si>
    <t>American Sign Language Interpreter, AAS</t>
  </si>
  <si>
    <t>PSLO: Demonstrate foundational competencies in the areas of language, culture and professionalism for Sign Language Interpreters</t>
  </si>
  <si>
    <t>PSLO: Demonstrate the ability to work as entry level Sign Language Interpreters</t>
  </si>
  <si>
    <t>Fall 2021</t>
  </si>
  <si>
    <t>Spring 2022</t>
  </si>
  <si>
    <t>2023-2024</t>
  </si>
  <si>
    <t>Fall 2022</t>
  </si>
  <si>
    <t>2022-2023</t>
  </si>
  <si>
    <t>Spring 2023</t>
  </si>
  <si>
    <t>Fall 2023</t>
  </si>
  <si>
    <t>Spring 2024</t>
  </si>
  <si>
    <t>Bachelor of Science in Nursing (BSN)</t>
  </si>
  <si>
    <t>PSLO: Use clinical reasoning and knowledge based on the nursing program of study, evidenced-based practice outcomes, and research studies as the basis for decision-making and comprehensive, safe patient and population care.</t>
  </si>
  <si>
    <t>PSLO: Demonstrates inquiry and analysis in applying patient care technologies and information systems to support safe nursing practice and population risk reduction.</t>
  </si>
  <si>
    <t>PSLO: Manage care transitions and promote population risk reduction with diverse communities in collaboration with members of the interdisciplinary health care team.</t>
  </si>
  <si>
    <t>PSLO: Participates in monitoring institutional, professional and public policy to maintain adherence to standards of practice within legal, ethical, and regulatory frameworks of the professional nurse.</t>
  </si>
  <si>
    <t>PSLO: Demonstrate leadership skills related to financial, human resource, clinical and professional issues in providing and evaluating care.</t>
  </si>
  <si>
    <t>PSLO: Demonstrate leadership and advocacy that reflects the values and ethics of the nursing profession.</t>
  </si>
  <si>
    <t>Radio-Television-Broadcasting/Media Convergence and Production Option, A.A.S.</t>
  </si>
  <si>
    <t>Summer 2022</t>
  </si>
  <si>
    <t>PSLO: Students will be able to: Demonstrate the ability to integrate and apply analytical skills to substantive knowledge of three primary components of the criminal justice system: policing, courts, and corrections.</t>
  </si>
  <si>
    <t>-</t>
  </si>
  <si>
    <t>PSLO: Leads safety and quality improvement activities as part of the interdisciplinary team and as an advocate and manager of nursing care.</t>
  </si>
  <si>
    <t>65..38</t>
  </si>
  <si>
    <t>2022 - 2023</t>
  </si>
  <si>
    <t>Summer 2023</t>
  </si>
  <si>
    <t>10..34</t>
  </si>
  <si>
    <t xml:space="preserve">PSLO: Demonstrate transcript editing, communication, and technology skills necessary for a scopist. </t>
  </si>
  <si>
    <t>(INEW) Computer Programmer</t>
  </si>
  <si>
    <t>(HMSY) Homeland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</si>
</sst>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8"/>
      <name val="Calibri"/>
      <family val="2"/>
      <scheme val="minor"/>
    </font>
    <font>
      <sz val="16"/>
      <color theme="1"/>
      <name val="Calibri"/>
      <family val="2"/>
      <scheme val="minor"/>
    </font>
    <font>
      <sz val="16"/>
      <name val="Calibri"/>
      <family val="2"/>
      <scheme val="minor"/>
    </font>
    <font>
      <b/>
      <sz val="16"/>
      <color theme="1"/>
      <name val="Calibri"/>
      <family val="2"/>
      <scheme val="minor"/>
    </font>
    <font>
      <b/>
      <sz val="16"/>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name val="Calibri"/>
      <family val="2"/>
      <scheme val="minor"/>
    </font>
    <font>
      <sz val="10"/>
      <color rgb="FFC00000"/>
      <name val="Calibri"/>
      <family val="2"/>
      <scheme val="minor"/>
    </font>
    <font>
      <b/>
      <u/>
      <sz val="10"/>
      <color theme="1"/>
      <name val="Calibri"/>
      <family val="2"/>
      <scheme val="minor"/>
    </font>
    <font>
      <u/>
      <sz val="10"/>
      <color theme="1"/>
      <name val="Calibri"/>
      <family val="2"/>
      <scheme val="minor"/>
    </font>
    <font>
      <u/>
      <sz val="10"/>
      <color rgb="FFFF0000"/>
      <name val="Calibri"/>
      <family val="2"/>
      <scheme val="minor"/>
    </font>
    <font>
      <b/>
      <sz val="10"/>
      <color rgb="FF000000"/>
      <name val="Calibri"/>
      <family val="2"/>
      <scheme val="minor"/>
    </font>
    <font>
      <sz val="10"/>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s>
  <cellStyleXfs count="64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54">
    <xf numFmtId="0" fontId="0" fillId="0" borderId="0" xfId="0"/>
    <xf numFmtId="0" fontId="5" fillId="4" borderId="0" xfId="0" applyFont="1" applyFill="1" applyAlignment="1">
      <alignment horizontal="center" wrapText="1"/>
    </xf>
    <xf numFmtId="0" fontId="6" fillId="6" borderId="12" xfId="0" applyFont="1" applyFill="1" applyBorder="1" applyAlignment="1">
      <alignment horizontal="center" wrapText="1"/>
    </xf>
    <xf numFmtId="0" fontId="0" fillId="4" borderId="0" xfId="0" applyFill="1"/>
    <xf numFmtId="0" fontId="3" fillId="5" borderId="10" xfId="0" applyFont="1" applyFill="1" applyBorder="1"/>
    <xf numFmtId="0" fontId="3" fillId="5" borderId="0" xfId="0" applyFont="1" applyFill="1"/>
    <xf numFmtId="0" fontId="3" fillId="6" borderId="12" xfId="0" applyFont="1" applyFill="1" applyBorder="1"/>
    <xf numFmtId="0" fontId="0" fillId="7" borderId="0" xfId="0" applyFill="1"/>
    <xf numFmtId="0" fontId="9" fillId="0" borderId="0" xfId="0" applyFont="1"/>
    <xf numFmtId="0" fontId="10" fillId="0" borderId="0" xfId="0" applyFont="1"/>
    <xf numFmtId="2" fontId="10" fillId="0" borderId="0" xfId="0" applyNumberFormat="1" applyFont="1" applyAlignment="1">
      <alignment horizontal="center"/>
    </xf>
    <xf numFmtId="0" fontId="11" fillId="0" borderId="0" xfId="0" applyFont="1"/>
    <xf numFmtId="2" fontId="9" fillId="0" borderId="7" xfId="0" applyNumberFormat="1" applyFont="1" applyBorder="1" applyAlignment="1">
      <alignment horizontal="center"/>
    </xf>
    <xf numFmtId="2" fontId="9" fillId="0" borderId="8" xfId="0" applyNumberFormat="1" applyFont="1" applyBorder="1" applyAlignment="1">
      <alignment horizontal="center"/>
    </xf>
    <xf numFmtId="2" fontId="9" fillId="0" borderId="9" xfId="0" applyNumberFormat="1" applyFont="1" applyBorder="1" applyAlignment="1">
      <alignment horizontal="center"/>
    </xf>
    <xf numFmtId="0" fontId="11" fillId="0" borderId="2" xfId="0" applyFont="1" applyBorder="1"/>
    <xf numFmtId="0" fontId="10" fillId="0" borderId="7" xfId="0" applyFont="1" applyBorder="1"/>
    <xf numFmtId="2" fontId="12" fillId="0" borderId="7" xfId="0" applyNumberFormat="1" applyFont="1" applyBorder="1" applyAlignment="1">
      <alignment horizontal="center"/>
    </xf>
    <xf numFmtId="2" fontId="12" fillId="0" borderId="8" xfId="0" applyNumberFormat="1" applyFont="1" applyBorder="1" applyAlignment="1">
      <alignment horizontal="center"/>
    </xf>
    <xf numFmtId="2" fontId="12" fillId="0" borderId="9" xfId="0" applyNumberFormat="1" applyFont="1" applyBorder="1" applyAlignment="1">
      <alignment horizontal="center"/>
    </xf>
    <xf numFmtId="2" fontId="10" fillId="0" borderId="8" xfId="0" applyNumberFormat="1" applyFont="1" applyBorder="1" applyAlignment="1">
      <alignment horizontal="center"/>
    </xf>
    <xf numFmtId="2" fontId="10" fillId="0" borderId="9" xfId="0" applyNumberFormat="1" applyFont="1" applyBorder="1" applyAlignment="1">
      <alignment horizontal="center"/>
    </xf>
    <xf numFmtId="0" fontId="11" fillId="0" borderId="3" xfId="0" applyFont="1" applyBorder="1"/>
    <xf numFmtId="2" fontId="10" fillId="0" borderId="7" xfId="0" applyNumberFormat="1" applyFont="1" applyBorder="1" applyAlignment="1">
      <alignment horizontal="center"/>
    </xf>
    <xf numFmtId="0" fontId="10" fillId="0" borderId="3" xfId="0" applyFont="1" applyBorder="1"/>
    <xf numFmtId="0" fontId="11" fillId="0" borderId="1" xfId="0" applyFont="1" applyBorder="1"/>
    <xf numFmtId="2" fontId="10" fillId="0" borderId="7" xfId="0" applyNumberFormat="1" applyFont="1" applyBorder="1" applyAlignment="1">
      <alignment horizontal="center" vertical="center"/>
    </xf>
    <xf numFmtId="2" fontId="10" fillId="0" borderId="8" xfId="0" applyNumberFormat="1" applyFont="1" applyBorder="1" applyAlignment="1">
      <alignment horizontal="center" vertical="center"/>
    </xf>
    <xf numFmtId="2" fontId="10" fillId="0" borderId="9" xfId="0" applyNumberFormat="1" applyFont="1" applyBorder="1" applyAlignment="1">
      <alignment horizontal="center" vertical="center"/>
    </xf>
    <xf numFmtId="2" fontId="13" fillId="0" borderId="14" xfId="0" applyNumberFormat="1" applyFont="1" applyBorder="1" applyAlignment="1">
      <alignment horizontal="center"/>
    </xf>
    <xf numFmtId="0" fontId="10" fillId="0" borderId="14" xfId="0" applyFont="1" applyBorder="1"/>
    <xf numFmtId="0" fontId="10" fillId="0" borderId="1" xfId="0" applyFont="1" applyBorder="1"/>
    <xf numFmtId="0" fontId="10" fillId="0" borderId="8" xfId="0" applyFont="1" applyBorder="1"/>
    <xf numFmtId="2" fontId="10" fillId="0" borderId="0" xfId="0" applyNumberFormat="1" applyFont="1" applyAlignment="1">
      <alignment horizontal="center" vertical="center"/>
    </xf>
    <xf numFmtId="2" fontId="12" fillId="0" borderId="0" xfId="0" applyNumberFormat="1" applyFont="1" applyAlignment="1">
      <alignment horizontal="center"/>
    </xf>
    <xf numFmtId="2" fontId="10" fillId="2" borderId="0" xfId="0" applyNumberFormat="1" applyFont="1" applyFill="1" applyAlignment="1">
      <alignment horizontal="left"/>
    </xf>
    <xf numFmtId="2" fontId="10" fillId="2" borderId="0" xfId="0" applyNumberFormat="1" applyFont="1" applyFill="1" applyAlignment="1">
      <alignment horizontal="center"/>
    </xf>
    <xf numFmtId="2" fontId="13" fillId="0" borderId="7" xfId="0" applyNumberFormat="1" applyFont="1" applyBorder="1" applyAlignment="1">
      <alignment horizontal="center"/>
    </xf>
    <xf numFmtId="2" fontId="13" fillId="0" borderId="8" xfId="0" applyNumberFormat="1" applyFont="1" applyBorder="1" applyAlignment="1">
      <alignment horizontal="center"/>
    </xf>
    <xf numFmtId="2" fontId="13" fillId="0" borderId="9" xfId="0" applyNumberFormat="1" applyFont="1" applyBorder="1" applyAlignment="1">
      <alignment horizontal="center"/>
    </xf>
    <xf numFmtId="2" fontId="10" fillId="0" borderId="14" xfId="0" applyNumberFormat="1" applyFont="1" applyBorder="1" applyAlignment="1">
      <alignment horizontal="center"/>
    </xf>
    <xf numFmtId="2" fontId="13" fillId="0" borderId="13" xfId="0" applyNumberFormat="1" applyFont="1" applyBorder="1" applyAlignment="1">
      <alignment horizontal="center"/>
    </xf>
    <xf numFmtId="2" fontId="13" fillId="0" borderId="15" xfId="0" applyNumberFormat="1" applyFont="1" applyBorder="1" applyAlignment="1">
      <alignment horizontal="center"/>
    </xf>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2" fontId="12" fillId="0" borderId="8" xfId="0" applyNumberFormat="1" applyFont="1" applyBorder="1" applyAlignment="1">
      <alignment horizontal="center" vertical="center"/>
    </xf>
    <xf numFmtId="2" fontId="12" fillId="0" borderId="9" xfId="0" applyNumberFormat="1" applyFont="1" applyBorder="1" applyAlignment="1">
      <alignment horizontal="center" vertical="center"/>
    </xf>
    <xf numFmtId="2" fontId="13" fillId="0" borderId="8" xfId="0" applyNumberFormat="1" applyFont="1" applyBorder="1" applyAlignment="1">
      <alignment horizontal="center" vertical="center"/>
    </xf>
    <xf numFmtId="2" fontId="10" fillId="3" borderId="0" xfId="0" applyNumberFormat="1" applyFont="1" applyFill="1" applyAlignment="1">
      <alignment horizontal="left"/>
    </xf>
    <xf numFmtId="2" fontId="10" fillId="3" borderId="0" xfId="0" applyNumberFormat="1" applyFont="1" applyFill="1" applyAlignment="1">
      <alignment horizontal="center"/>
    </xf>
    <xf numFmtId="2" fontId="10" fillId="0" borderId="14" xfId="0" applyNumberFormat="1" applyFont="1" applyBorder="1" applyAlignment="1">
      <alignment horizontal="center" vertical="center"/>
    </xf>
    <xf numFmtId="2" fontId="10" fillId="0" borderId="0" xfId="0" applyNumberFormat="1" applyFont="1"/>
    <xf numFmtId="2" fontId="12" fillId="0" borderId="7" xfId="0" applyNumberFormat="1" applyFont="1" applyBorder="1" applyAlignment="1">
      <alignment horizontal="center" vertical="center"/>
    </xf>
    <xf numFmtId="2" fontId="12" fillId="0" borderId="13" xfId="0" applyNumberFormat="1" applyFont="1" applyBorder="1" applyAlignment="1">
      <alignment horizontal="center"/>
    </xf>
    <xf numFmtId="2" fontId="12" fillId="0" borderId="14" xfId="0" applyNumberFormat="1" applyFont="1" applyBorder="1" applyAlignment="1">
      <alignment horizontal="center"/>
    </xf>
    <xf numFmtId="2" fontId="12" fillId="0" borderId="15" xfId="0" applyNumberFormat="1" applyFont="1" applyBorder="1" applyAlignment="1">
      <alignment horizontal="center"/>
    </xf>
    <xf numFmtId="0" fontId="10" fillId="0" borderId="13" xfId="0" applyFont="1" applyBorder="1"/>
    <xf numFmtId="2" fontId="10" fillId="0" borderId="13" xfId="0" applyNumberFormat="1" applyFont="1" applyBorder="1" applyAlignment="1">
      <alignment horizontal="center" vertical="center"/>
    </xf>
    <xf numFmtId="2" fontId="10" fillId="0" borderId="15" xfId="0" applyNumberFormat="1" applyFont="1" applyBorder="1" applyAlignment="1">
      <alignment horizontal="center" vertical="center"/>
    </xf>
    <xf numFmtId="0" fontId="10" fillId="0" borderId="0" xfId="0" applyFont="1" applyAlignment="1">
      <alignment wrapText="1"/>
    </xf>
    <xf numFmtId="2" fontId="12" fillId="0" borderId="4" xfId="0" applyNumberFormat="1" applyFont="1" applyBorder="1" applyAlignment="1">
      <alignment horizontal="center"/>
    </xf>
    <xf numFmtId="2" fontId="12" fillId="0" borderId="5" xfId="0" applyNumberFormat="1" applyFont="1" applyBorder="1" applyAlignment="1">
      <alignment horizontal="center"/>
    </xf>
    <xf numFmtId="2" fontId="12" fillId="0" borderId="6" xfId="0" applyNumberFormat="1" applyFont="1" applyBorder="1" applyAlignment="1">
      <alignment horizontal="center"/>
    </xf>
    <xf numFmtId="2" fontId="10" fillId="0" borderId="10" xfId="0" applyNumberFormat="1" applyFont="1" applyBorder="1" applyAlignment="1">
      <alignment horizontal="center" vertical="center"/>
    </xf>
    <xf numFmtId="2" fontId="10" fillId="0" borderId="10" xfId="0" applyNumberFormat="1" applyFont="1" applyBorder="1" applyAlignment="1">
      <alignment horizontal="center"/>
    </xf>
    <xf numFmtId="2" fontId="10" fillId="0" borderId="11" xfId="0" applyNumberFormat="1" applyFont="1" applyBorder="1" applyAlignment="1">
      <alignment horizontal="center"/>
    </xf>
    <xf numFmtId="2" fontId="9" fillId="0" borderId="4" xfId="0" applyNumberFormat="1" applyFont="1" applyBorder="1" applyAlignment="1">
      <alignment horizontal="center"/>
    </xf>
    <xf numFmtId="2" fontId="9" fillId="0" borderId="5" xfId="0" applyNumberFormat="1" applyFont="1" applyBorder="1" applyAlignment="1">
      <alignment horizontal="center"/>
    </xf>
    <xf numFmtId="2" fontId="9" fillId="0" borderId="6" xfId="0" applyNumberFormat="1" applyFont="1" applyBorder="1" applyAlignment="1">
      <alignment horizontal="center"/>
    </xf>
    <xf numFmtId="2" fontId="9" fillId="0" borderId="0" xfId="0" applyNumberFormat="1" applyFont="1" applyAlignment="1">
      <alignment horizont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2" fontId="14" fillId="0" borderId="7" xfId="0" applyNumberFormat="1" applyFont="1" applyBorder="1" applyAlignment="1">
      <alignment horizontal="center"/>
    </xf>
    <xf numFmtId="2" fontId="14" fillId="0" borderId="8" xfId="0" applyNumberFormat="1" applyFont="1" applyBorder="1" applyAlignment="1">
      <alignment horizontal="center"/>
    </xf>
    <xf numFmtId="2" fontId="14" fillId="0" borderId="9" xfId="0" applyNumberFormat="1" applyFont="1" applyBorder="1" applyAlignment="1">
      <alignment horizontal="center"/>
    </xf>
    <xf numFmtId="0" fontId="10" fillId="2" borderId="0" xfId="0" applyFont="1" applyFill="1"/>
    <xf numFmtId="2" fontId="10" fillId="0" borderId="0" xfId="0" applyNumberFormat="1" applyFont="1" applyAlignment="1">
      <alignment horizontal="left"/>
    </xf>
    <xf numFmtId="2" fontId="12" fillId="0" borderId="0" xfId="0" applyNumberFormat="1" applyFont="1" applyAlignment="1">
      <alignment horizontal="center" vertical="center"/>
    </xf>
    <xf numFmtId="0" fontId="15" fillId="0" borderId="2" xfId="0" applyFont="1" applyBorder="1"/>
    <xf numFmtId="0" fontId="16" fillId="0" borderId="7" xfId="0" applyFont="1" applyBorder="1"/>
    <xf numFmtId="2" fontId="17" fillId="0" borderId="8" xfId="0" applyNumberFormat="1" applyFont="1" applyBorder="1" applyAlignment="1">
      <alignment horizontal="center"/>
    </xf>
    <xf numFmtId="2" fontId="17" fillId="0" borderId="9" xfId="0" applyNumberFormat="1" applyFont="1" applyBorder="1" applyAlignment="1">
      <alignment horizontal="center"/>
    </xf>
    <xf numFmtId="2" fontId="17" fillId="0" borderId="7" xfId="0" applyNumberFormat="1" applyFont="1" applyBorder="1" applyAlignment="1">
      <alignment horizontal="center" vertical="center"/>
    </xf>
    <xf numFmtId="2" fontId="17" fillId="0" borderId="8" xfId="0" applyNumberFormat="1" applyFont="1" applyBorder="1" applyAlignment="1">
      <alignment horizontal="center" vertical="center"/>
    </xf>
    <xf numFmtId="2" fontId="17" fillId="0" borderId="9" xfId="0" applyNumberFormat="1" applyFont="1" applyBorder="1" applyAlignment="1">
      <alignment horizontal="center" vertical="center"/>
    </xf>
    <xf numFmtId="2" fontId="16" fillId="0" borderId="10" xfId="0" applyNumberFormat="1" applyFont="1" applyBorder="1" applyAlignment="1">
      <alignment horizontal="center"/>
    </xf>
    <xf numFmtId="2" fontId="16" fillId="0" borderId="0" xfId="0" applyNumberFormat="1" applyFont="1" applyAlignment="1">
      <alignment horizontal="center"/>
    </xf>
    <xf numFmtId="2" fontId="16" fillId="0" borderId="11" xfId="0" applyNumberFormat="1" applyFont="1" applyBorder="1" applyAlignment="1">
      <alignment horizontal="center"/>
    </xf>
    <xf numFmtId="0" fontId="16" fillId="0" borderId="0" xfId="0" applyFont="1"/>
    <xf numFmtId="0" fontId="10" fillId="0" borderId="0" xfId="0" applyFont="1" applyBorder="1"/>
    <xf numFmtId="2" fontId="10" fillId="0" borderId="0" xfId="0" applyNumberFormat="1" applyFont="1" applyBorder="1" applyAlignment="1">
      <alignment horizontal="center"/>
    </xf>
    <xf numFmtId="2" fontId="13" fillId="0" borderId="0" xfId="0" applyNumberFormat="1" applyFont="1" applyBorder="1" applyAlignment="1">
      <alignment horizontal="center"/>
    </xf>
    <xf numFmtId="2" fontId="10" fillId="0" borderId="0" xfId="0" applyNumberFormat="1" applyFont="1" applyBorder="1" applyAlignment="1">
      <alignment horizontal="center" vertical="center"/>
    </xf>
    <xf numFmtId="0" fontId="18" fillId="0" borderId="2" xfId="0" applyFont="1" applyBorder="1"/>
    <xf numFmtId="0" fontId="19" fillId="0" borderId="8" xfId="0" applyFont="1" applyBorder="1"/>
    <xf numFmtId="2" fontId="19" fillId="0" borderId="7" xfId="0" applyNumberFormat="1" applyFont="1" applyBorder="1" applyAlignment="1">
      <alignment horizontal="center"/>
    </xf>
    <xf numFmtId="2" fontId="19" fillId="0" borderId="8" xfId="0" applyNumberFormat="1" applyFont="1" applyBorder="1" applyAlignment="1">
      <alignment horizontal="center"/>
    </xf>
    <xf numFmtId="2" fontId="19" fillId="0" borderId="9" xfId="0" applyNumberFormat="1" applyFont="1" applyBorder="1" applyAlignment="1">
      <alignment horizontal="center"/>
    </xf>
    <xf numFmtId="2" fontId="19" fillId="0" borderId="8" xfId="0" applyNumberFormat="1" applyFont="1" applyBorder="1" applyAlignment="1">
      <alignment horizontal="center" vertical="center"/>
    </xf>
    <xf numFmtId="2" fontId="19" fillId="0" borderId="9" xfId="0" applyNumberFormat="1" applyFont="1" applyBorder="1" applyAlignment="1">
      <alignment horizontal="center" vertical="center"/>
    </xf>
    <xf numFmtId="0" fontId="19" fillId="0" borderId="3" xfId="0" applyFont="1" applyBorder="1"/>
    <xf numFmtId="0" fontId="19" fillId="0" borderId="14" xfId="0" applyFont="1" applyBorder="1"/>
    <xf numFmtId="2" fontId="19" fillId="0" borderId="13" xfId="0" applyNumberFormat="1" applyFont="1" applyBorder="1" applyAlignment="1">
      <alignment horizontal="center"/>
    </xf>
    <xf numFmtId="2" fontId="19" fillId="0" borderId="14" xfId="0" applyNumberFormat="1" applyFont="1" applyBorder="1" applyAlignment="1">
      <alignment horizontal="center"/>
    </xf>
    <xf numFmtId="2" fontId="19" fillId="0" borderId="15" xfId="0" applyNumberFormat="1" applyFont="1" applyBorder="1" applyAlignment="1">
      <alignment horizontal="center"/>
    </xf>
    <xf numFmtId="2" fontId="12" fillId="0" borderId="0" xfId="0" applyNumberFormat="1" applyFont="1" applyBorder="1" applyAlignment="1">
      <alignment horizontal="center"/>
    </xf>
    <xf numFmtId="2" fontId="12" fillId="0" borderId="0" xfId="0" applyNumberFormat="1" applyFont="1" applyBorder="1" applyAlignment="1">
      <alignment horizontal="center" vertical="center"/>
    </xf>
    <xf numFmtId="2" fontId="19" fillId="0" borderId="14" xfId="0" applyNumberFormat="1" applyFont="1" applyBorder="1" applyAlignment="1">
      <alignment horizontal="center" vertical="center"/>
    </xf>
    <xf numFmtId="2" fontId="19" fillId="0" borderId="15" xfId="0" applyNumberFormat="1" applyFont="1" applyBorder="1" applyAlignment="1">
      <alignment horizontal="center" vertical="center"/>
    </xf>
    <xf numFmtId="0" fontId="11" fillId="0" borderId="12" xfId="0" applyFont="1" applyBorder="1"/>
    <xf numFmtId="0" fontId="10" fillId="0" borderId="12" xfId="0" applyFont="1" applyBorder="1"/>
    <xf numFmtId="0" fontId="10" fillId="0" borderId="4" xfId="0" applyFont="1" applyBorder="1"/>
    <xf numFmtId="2" fontId="10" fillId="0" borderId="4" xfId="0" applyNumberFormat="1" applyFont="1" applyBorder="1" applyAlignment="1">
      <alignment horizontal="center"/>
    </xf>
    <xf numFmtId="2" fontId="10" fillId="0" borderId="5" xfId="0" applyNumberFormat="1" applyFont="1" applyBorder="1" applyAlignment="1">
      <alignment horizontal="center"/>
    </xf>
    <xf numFmtId="2" fontId="10" fillId="0" borderId="6" xfId="0" applyNumberFormat="1" applyFont="1" applyBorder="1" applyAlignment="1">
      <alignment horizontal="center"/>
    </xf>
    <xf numFmtId="2" fontId="13" fillId="0" borderId="4"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1" fillId="0" borderId="16" xfId="0" applyFont="1" applyBorder="1"/>
    <xf numFmtId="0" fontId="10" fillId="0" borderId="17" xfId="0" applyFont="1" applyBorder="1"/>
    <xf numFmtId="2" fontId="10" fillId="0" borderId="17" xfId="0" applyNumberFormat="1" applyFont="1" applyBorder="1" applyAlignment="1">
      <alignment horizontal="center"/>
    </xf>
    <xf numFmtId="2" fontId="10" fillId="0" borderId="18" xfId="0" applyNumberFormat="1" applyFont="1" applyBorder="1" applyAlignment="1">
      <alignment horizontal="center"/>
    </xf>
    <xf numFmtId="2" fontId="10" fillId="0" borderId="19" xfId="0" applyNumberFormat="1" applyFont="1" applyBorder="1" applyAlignment="1">
      <alignment horizontal="center"/>
    </xf>
    <xf numFmtId="2" fontId="10" fillId="0" borderId="17" xfId="0" applyNumberFormat="1" applyFont="1" applyBorder="1" applyAlignment="1">
      <alignment horizontal="center" vertical="center"/>
    </xf>
    <xf numFmtId="2" fontId="10" fillId="0" borderId="18" xfId="0" applyNumberFormat="1" applyFont="1" applyBorder="1" applyAlignment="1">
      <alignment horizontal="center" vertical="center"/>
    </xf>
    <xf numFmtId="2" fontId="10" fillId="0" borderId="19" xfId="0" applyNumberFormat="1" applyFont="1" applyBorder="1" applyAlignment="1">
      <alignment horizontal="center" vertical="center"/>
    </xf>
    <xf numFmtId="2" fontId="10" fillId="0" borderId="20" xfId="0" applyNumberFormat="1" applyFont="1" applyBorder="1" applyAlignment="1">
      <alignment horizontal="center" vertical="center"/>
    </xf>
    <xf numFmtId="0" fontId="11" fillId="0" borderId="21" xfId="0" applyFont="1" applyBorder="1"/>
    <xf numFmtId="2" fontId="13" fillId="0" borderId="22" xfId="0" applyNumberFormat="1" applyFont="1" applyBorder="1" applyAlignment="1">
      <alignment horizontal="center"/>
    </xf>
    <xf numFmtId="0" fontId="10" fillId="0" borderId="23" xfId="0" applyFont="1" applyBorder="1"/>
    <xf numFmtId="0" fontId="10" fillId="0" borderId="24" xfId="0" applyFont="1" applyBorder="1"/>
    <xf numFmtId="2" fontId="10" fillId="0" borderId="24" xfId="0" applyNumberFormat="1" applyFont="1" applyBorder="1" applyAlignment="1">
      <alignment horizontal="center"/>
    </xf>
    <xf numFmtId="2" fontId="10" fillId="0" borderId="25" xfId="0" applyNumberFormat="1" applyFont="1" applyBorder="1" applyAlignment="1">
      <alignment horizontal="center"/>
    </xf>
    <xf numFmtId="2" fontId="10" fillId="0" borderId="26" xfId="0" applyNumberFormat="1" applyFont="1" applyBorder="1" applyAlignment="1">
      <alignment horizontal="center"/>
    </xf>
    <xf numFmtId="2" fontId="13" fillId="0" borderId="24" xfId="0" applyNumberFormat="1" applyFont="1" applyBorder="1" applyAlignment="1">
      <alignment horizontal="center"/>
    </xf>
    <xf numFmtId="2" fontId="13" fillId="0" borderId="25" xfId="0" applyNumberFormat="1" applyFont="1" applyBorder="1" applyAlignment="1">
      <alignment horizontal="center"/>
    </xf>
    <xf numFmtId="2" fontId="13" fillId="0" borderId="27" xfId="0" applyNumberFormat="1" applyFont="1" applyBorder="1" applyAlignment="1">
      <alignment horizontal="center"/>
    </xf>
    <xf numFmtId="2" fontId="10" fillId="0" borderId="11" xfId="0" applyNumberFormat="1" applyFont="1" applyBorder="1" applyAlignment="1">
      <alignment horizontal="center" vertical="center"/>
    </xf>
    <xf numFmtId="2" fontId="10" fillId="0" borderId="22" xfId="0" applyNumberFormat="1" applyFont="1" applyBorder="1" applyAlignment="1">
      <alignment horizontal="center" vertical="center"/>
    </xf>
    <xf numFmtId="2" fontId="13" fillId="0" borderId="26" xfId="0" applyNumberFormat="1" applyFont="1" applyBorder="1" applyAlignment="1">
      <alignment horizontal="center"/>
    </xf>
    <xf numFmtId="2" fontId="12" fillId="0" borderId="10" xfId="0" applyNumberFormat="1" applyFont="1" applyBorder="1" applyAlignment="1">
      <alignment horizontal="center"/>
    </xf>
    <xf numFmtId="2" fontId="12" fillId="0" borderId="11" xfId="0" applyNumberFormat="1" applyFont="1" applyBorder="1" applyAlignment="1">
      <alignment horizontal="center"/>
    </xf>
    <xf numFmtId="2" fontId="12" fillId="0" borderId="10" xfId="0" applyNumberFormat="1" applyFont="1" applyBorder="1" applyAlignment="1">
      <alignment horizontal="center" vertical="center"/>
    </xf>
    <xf numFmtId="2" fontId="12" fillId="0" borderId="11" xfId="0" applyNumberFormat="1" applyFont="1" applyBorder="1" applyAlignment="1">
      <alignment horizontal="center" vertical="center"/>
    </xf>
    <xf numFmtId="2" fontId="12" fillId="0" borderId="17" xfId="0" applyNumberFormat="1" applyFont="1" applyBorder="1" applyAlignment="1">
      <alignment horizontal="center"/>
    </xf>
    <xf numFmtId="2" fontId="12" fillId="0" borderId="18" xfId="0" applyNumberFormat="1" applyFont="1" applyBorder="1" applyAlignment="1">
      <alignment horizontal="center"/>
    </xf>
    <xf numFmtId="2" fontId="12" fillId="0" borderId="19" xfId="0" applyNumberFormat="1" applyFont="1" applyBorder="1" applyAlignment="1">
      <alignment horizontal="center"/>
    </xf>
    <xf numFmtId="2" fontId="19" fillId="0" borderId="18" xfId="0" applyNumberFormat="1" applyFont="1" applyBorder="1" applyAlignment="1">
      <alignment horizontal="center" vertical="center"/>
    </xf>
    <xf numFmtId="2" fontId="12" fillId="0" borderId="20" xfId="0" applyNumberFormat="1" applyFont="1" applyBorder="1" applyAlignment="1">
      <alignment horizontal="center"/>
    </xf>
    <xf numFmtId="0" fontId="10" fillId="0" borderId="29" xfId="0" applyFont="1" applyBorder="1"/>
    <xf numFmtId="2" fontId="12" fillId="0" borderId="22" xfId="0" applyNumberFormat="1" applyFont="1" applyBorder="1" applyAlignment="1">
      <alignment horizontal="center"/>
    </xf>
    <xf numFmtId="2" fontId="12" fillId="0" borderId="18" xfId="0" applyNumberFormat="1" applyFont="1" applyBorder="1" applyAlignment="1">
      <alignment horizontal="center" vertical="center"/>
    </xf>
    <xf numFmtId="2" fontId="12" fillId="0" borderId="19" xfId="0" applyNumberFormat="1" applyFont="1" applyBorder="1" applyAlignment="1">
      <alignment horizontal="center" vertical="center"/>
    </xf>
    <xf numFmtId="2" fontId="13" fillId="0" borderId="13" xfId="0" applyNumberFormat="1" applyFont="1" applyBorder="1" applyAlignment="1">
      <alignment horizontal="center" vertical="center"/>
    </xf>
    <xf numFmtId="2" fontId="13" fillId="0" borderId="14" xfId="0" applyNumberFormat="1" applyFont="1" applyBorder="1" applyAlignment="1">
      <alignment horizontal="center" vertical="center"/>
    </xf>
    <xf numFmtId="2" fontId="13" fillId="0" borderId="15" xfId="0" applyNumberFormat="1" applyFont="1" applyBorder="1" applyAlignment="1">
      <alignment horizontal="center" vertical="center"/>
    </xf>
    <xf numFmtId="2" fontId="19" fillId="0" borderId="19" xfId="0" applyNumberFormat="1" applyFont="1" applyBorder="1" applyAlignment="1">
      <alignment horizontal="center" vertical="center"/>
    </xf>
    <xf numFmtId="2" fontId="13" fillId="0" borderId="7" xfId="0" applyNumberFormat="1" applyFont="1" applyBorder="1" applyAlignment="1">
      <alignment horizontal="center" vertical="center"/>
    </xf>
    <xf numFmtId="2" fontId="13" fillId="0" borderId="9" xfId="0" applyNumberFormat="1" applyFont="1" applyBorder="1" applyAlignment="1">
      <alignment horizontal="center" vertical="center"/>
    </xf>
    <xf numFmtId="2" fontId="10" fillId="0" borderId="27" xfId="0" applyNumberFormat="1" applyFont="1" applyBorder="1" applyAlignment="1">
      <alignment horizontal="center"/>
    </xf>
    <xf numFmtId="2" fontId="12" fillId="0" borderId="24" xfId="0" applyNumberFormat="1" applyFont="1" applyBorder="1" applyAlignment="1">
      <alignment horizontal="center"/>
    </xf>
    <xf numFmtId="2" fontId="12" fillId="0" borderId="25" xfId="0" applyNumberFormat="1" applyFont="1" applyBorder="1" applyAlignment="1">
      <alignment horizontal="center"/>
    </xf>
    <xf numFmtId="2" fontId="12" fillId="0" borderId="27" xfId="0" applyNumberFormat="1" applyFont="1" applyBorder="1" applyAlignment="1">
      <alignment horizontal="center"/>
    </xf>
    <xf numFmtId="2" fontId="12" fillId="0" borderId="26" xfId="0" applyNumberFormat="1" applyFont="1" applyBorder="1" applyAlignment="1">
      <alignment horizontal="center"/>
    </xf>
    <xf numFmtId="2" fontId="12" fillId="0" borderId="29" xfId="0" applyNumberFormat="1" applyFont="1" applyBorder="1" applyAlignment="1">
      <alignment horizontal="center"/>
    </xf>
    <xf numFmtId="2" fontId="12" fillId="0" borderId="30" xfId="0" applyNumberFormat="1" applyFont="1" applyBorder="1" applyAlignment="1">
      <alignment horizontal="center"/>
    </xf>
    <xf numFmtId="2" fontId="12" fillId="0" borderId="31" xfId="0" applyNumberFormat="1" applyFont="1" applyBorder="1" applyAlignment="1">
      <alignment horizontal="center"/>
    </xf>
    <xf numFmtId="2" fontId="12" fillId="0" borderId="22" xfId="0" applyNumberFormat="1" applyFont="1" applyBorder="1" applyAlignment="1">
      <alignment horizontal="center" vertical="center"/>
    </xf>
    <xf numFmtId="2" fontId="12" fillId="0" borderId="20" xfId="0" applyNumberFormat="1" applyFont="1" applyBorder="1" applyAlignment="1">
      <alignment horizontal="center" vertical="center"/>
    </xf>
    <xf numFmtId="2" fontId="13" fillId="0" borderId="22" xfId="0" applyNumberFormat="1" applyFont="1" applyBorder="1" applyAlignment="1">
      <alignment horizontal="center" vertical="center"/>
    </xf>
    <xf numFmtId="2" fontId="12" fillId="0" borderId="33" xfId="0" applyNumberFormat="1" applyFont="1" applyBorder="1" applyAlignment="1">
      <alignment horizontal="center"/>
    </xf>
    <xf numFmtId="2" fontId="12" fillId="0" borderId="32" xfId="0" applyNumberFormat="1" applyFont="1" applyBorder="1" applyAlignment="1">
      <alignment horizontal="center"/>
    </xf>
    <xf numFmtId="2" fontId="10" fillId="0" borderId="1" xfId="0" applyNumberFormat="1" applyFont="1" applyBorder="1" applyAlignment="1">
      <alignment horizontal="center"/>
    </xf>
    <xf numFmtId="2" fontId="10" fillId="0" borderId="1" xfId="0" applyNumberFormat="1" applyFont="1" applyBorder="1" applyAlignment="1">
      <alignment horizontal="center" vertical="center"/>
    </xf>
    <xf numFmtId="2" fontId="13" fillId="0" borderId="1" xfId="0" applyNumberFormat="1" applyFont="1" applyBorder="1" applyAlignment="1">
      <alignment horizontal="center"/>
    </xf>
    <xf numFmtId="0" fontId="10" fillId="0" borderId="2" xfId="0" applyFont="1" applyBorder="1"/>
    <xf numFmtId="2" fontId="10" fillId="0" borderId="2" xfId="0" applyNumberFormat="1" applyFont="1" applyBorder="1" applyAlignment="1">
      <alignment horizontal="center"/>
    </xf>
    <xf numFmtId="2" fontId="13" fillId="0" borderId="2" xfId="0" applyNumberFormat="1" applyFont="1" applyBorder="1" applyAlignment="1">
      <alignment horizontal="center"/>
    </xf>
    <xf numFmtId="0" fontId="11" fillId="0" borderId="34" xfId="0" applyFont="1" applyBorder="1"/>
    <xf numFmtId="0" fontId="10" fillId="0" borderId="35" xfId="0" applyFont="1" applyBorder="1"/>
    <xf numFmtId="2" fontId="10" fillId="0" borderId="35" xfId="0" applyNumberFormat="1" applyFont="1" applyBorder="1" applyAlignment="1">
      <alignment horizontal="center"/>
    </xf>
    <xf numFmtId="2" fontId="10" fillId="0" borderId="35" xfId="0" applyNumberFormat="1" applyFont="1" applyBorder="1" applyAlignment="1">
      <alignment horizontal="center" vertical="center"/>
    </xf>
    <xf numFmtId="0" fontId="10" fillId="0" borderId="36" xfId="0" applyFont="1" applyBorder="1"/>
    <xf numFmtId="0" fontId="11" fillId="0" borderId="37" xfId="0" applyFont="1" applyBorder="1"/>
    <xf numFmtId="0" fontId="10" fillId="0" borderId="38" xfId="0" applyFont="1" applyBorder="1"/>
    <xf numFmtId="0" fontId="10" fillId="0" borderId="39" xfId="0" applyFont="1" applyBorder="1"/>
    <xf numFmtId="0" fontId="10" fillId="0" borderId="40" xfId="0" applyFont="1" applyBorder="1"/>
    <xf numFmtId="2" fontId="10" fillId="0" borderId="40" xfId="0" applyNumberFormat="1" applyFont="1" applyBorder="1" applyAlignment="1">
      <alignment horizontal="center"/>
    </xf>
    <xf numFmtId="2" fontId="12" fillId="0" borderId="40" xfId="0" applyNumberFormat="1" applyFont="1" applyBorder="1" applyAlignment="1">
      <alignment horizontal="center"/>
    </xf>
    <xf numFmtId="0" fontId="10" fillId="0" borderId="41" xfId="0" applyFont="1" applyBorder="1"/>
    <xf numFmtId="2" fontId="10" fillId="0" borderId="4" xfId="0" applyNumberFormat="1" applyFont="1" applyBorder="1" applyAlignment="1">
      <alignment horizontal="center" vertical="center"/>
    </xf>
    <xf numFmtId="2" fontId="10" fillId="0" borderId="5" xfId="0" applyNumberFormat="1" applyFont="1" applyBorder="1" applyAlignment="1">
      <alignment horizontal="center" vertical="center"/>
    </xf>
    <xf numFmtId="2" fontId="10" fillId="0" borderId="6" xfId="0" applyNumberFormat="1" applyFont="1" applyBorder="1" applyAlignment="1">
      <alignment horizontal="center" vertical="center"/>
    </xf>
    <xf numFmtId="0" fontId="11" fillId="0" borderId="0" xfId="0" applyFont="1" applyBorder="1"/>
    <xf numFmtId="2" fontId="13" fillId="0" borderId="11" xfId="0" applyNumberFormat="1" applyFont="1" applyBorder="1" applyAlignment="1">
      <alignment horizontal="center"/>
    </xf>
    <xf numFmtId="0" fontId="10" fillId="0" borderId="19" xfId="0" applyFont="1" applyBorder="1"/>
    <xf numFmtId="0" fontId="10" fillId="0" borderId="9" xfId="0" applyFont="1" applyBorder="1"/>
    <xf numFmtId="0" fontId="10" fillId="0" borderId="15" xfId="0" applyFont="1" applyBorder="1"/>
    <xf numFmtId="0" fontId="11" fillId="0" borderId="42" xfId="0" applyFont="1" applyBorder="1"/>
    <xf numFmtId="2" fontId="12" fillId="0" borderId="14" xfId="0" applyNumberFormat="1" applyFont="1" applyBorder="1" applyAlignment="1">
      <alignment horizontal="center" vertical="center"/>
    </xf>
    <xf numFmtId="0" fontId="10" fillId="0" borderId="10" xfId="0" applyFont="1" applyBorder="1"/>
    <xf numFmtId="2" fontId="12" fillId="0" borderId="13" xfId="0" applyNumberFormat="1" applyFont="1" applyBorder="1" applyAlignment="1">
      <alignment horizontal="center" vertical="center"/>
    </xf>
    <xf numFmtId="2" fontId="10" fillId="0" borderId="30" xfId="0" applyNumberFormat="1" applyFont="1" applyBorder="1" applyAlignment="1">
      <alignment horizontal="center"/>
    </xf>
    <xf numFmtId="0" fontId="10" fillId="0" borderId="21" xfId="0" applyFont="1" applyBorder="1"/>
    <xf numFmtId="0" fontId="10" fillId="0" borderId="18" xfId="0" applyFont="1" applyBorder="1"/>
    <xf numFmtId="2" fontId="10" fillId="0" borderId="29" xfId="0" applyNumberFormat="1" applyFont="1" applyBorder="1" applyAlignment="1">
      <alignment horizontal="center"/>
    </xf>
    <xf numFmtId="2" fontId="10" fillId="0" borderId="31" xfId="0" applyNumberFormat="1" applyFont="1" applyBorder="1" applyAlignment="1">
      <alignment horizontal="center"/>
    </xf>
    <xf numFmtId="0" fontId="10" fillId="0" borderId="30" xfId="0" applyFont="1" applyBorder="1"/>
    <xf numFmtId="2" fontId="12" fillId="0" borderId="30" xfId="0" applyNumberFormat="1" applyFont="1" applyBorder="1" applyAlignment="1">
      <alignment horizontal="center" vertical="center"/>
    </xf>
    <xf numFmtId="2" fontId="10" fillId="0" borderId="30" xfId="0" applyNumberFormat="1" applyFont="1" applyBorder="1" applyAlignment="1">
      <alignment horizontal="center" vertical="center"/>
    </xf>
    <xf numFmtId="2" fontId="10" fillId="0" borderId="32" xfId="0" applyNumberFormat="1" applyFont="1" applyBorder="1" applyAlignment="1">
      <alignment horizontal="center" vertical="center"/>
    </xf>
    <xf numFmtId="0" fontId="10" fillId="0" borderId="31" xfId="0" applyFont="1" applyBorder="1"/>
    <xf numFmtId="2" fontId="12" fillId="0" borderId="31" xfId="0" applyNumberFormat="1" applyFont="1" applyBorder="1" applyAlignment="1">
      <alignment horizontal="center" vertical="center"/>
    </xf>
    <xf numFmtId="2" fontId="10" fillId="0" borderId="28"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13" fillId="0" borderId="18" xfId="0" applyNumberFormat="1" applyFont="1" applyBorder="1" applyAlignment="1">
      <alignment horizontal="center" vertical="center"/>
    </xf>
    <xf numFmtId="2" fontId="13" fillId="0" borderId="19" xfId="0" applyNumberFormat="1" applyFont="1" applyBorder="1" applyAlignment="1">
      <alignment horizontal="center" vertical="center"/>
    </xf>
    <xf numFmtId="0" fontId="10" fillId="0" borderId="5" xfId="0" applyFont="1" applyBorder="1"/>
    <xf numFmtId="2" fontId="19" fillId="0" borderId="5" xfId="0" applyNumberFormat="1" applyFont="1" applyBorder="1" applyAlignment="1">
      <alignment horizontal="center" vertical="center"/>
    </xf>
    <xf numFmtId="2" fontId="19" fillId="0" borderId="6" xfId="0" applyNumberFormat="1" applyFont="1" applyBorder="1" applyAlignment="1">
      <alignment horizontal="center" vertical="center"/>
    </xf>
    <xf numFmtId="2" fontId="10" fillId="0" borderId="43" xfId="0" applyNumberFormat="1" applyFont="1" applyBorder="1" applyAlignment="1">
      <alignment horizontal="center"/>
    </xf>
    <xf numFmtId="2" fontId="10" fillId="0" borderId="44" xfId="0" applyNumberFormat="1"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2" fontId="13" fillId="0" borderId="18" xfId="0" applyNumberFormat="1" applyFont="1" applyBorder="1" applyAlignment="1">
      <alignment horizontal="center"/>
    </xf>
    <xf numFmtId="2" fontId="13" fillId="0" borderId="19" xfId="0" applyNumberFormat="1" applyFont="1" applyBorder="1" applyAlignment="1">
      <alignment horizontal="center"/>
    </xf>
    <xf numFmtId="2" fontId="13" fillId="0" borderId="20" xfId="0" applyNumberFormat="1" applyFont="1" applyBorder="1" applyAlignment="1">
      <alignment horizontal="center" vertical="center"/>
    </xf>
    <xf numFmtId="0" fontId="13" fillId="0" borderId="18" xfId="0" applyFont="1" applyBorder="1" applyAlignment="1">
      <alignment horizontal="center"/>
    </xf>
    <xf numFmtId="0" fontId="13" fillId="0" borderId="19" xfId="0" applyFont="1" applyBorder="1" applyAlignment="1">
      <alignment horizontal="center"/>
    </xf>
    <xf numFmtId="2" fontId="10" fillId="0" borderId="45" xfId="0" applyNumberFormat="1" applyFont="1" applyBorder="1" applyAlignment="1">
      <alignment horizontal="center"/>
    </xf>
    <xf numFmtId="0" fontId="11" fillId="0" borderId="5" xfId="0" applyFont="1" applyBorder="1"/>
    <xf numFmtId="2" fontId="12" fillId="0" borderId="5" xfId="0" applyNumberFormat="1" applyFont="1" applyBorder="1" applyAlignment="1">
      <alignment horizontal="center" vertical="center"/>
    </xf>
    <xf numFmtId="2" fontId="10" fillId="0" borderId="8" xfId="0" applyNumberFormat="1" applyFont="1" applyBorder="1"/>
    <xf numFmtId="2" fontId="10" fillId="0" borderId="9" xfId="0" applyNumberFormat="1" applyFont="1" applyBorder="1"/>
    <xf numFmtId="2" fontId="10" fillId="0" borderId="30" xfId="0" applyNumberFormat="1" applyFont="1" applyBorder="1"/>
    <xf numFmtId="2" fontId="10" fillId="0" borderId="31" xfId="0" applyNumberFormat="1" applyFont="1" applyBorder="1"/>
    <xf numFmtId="0" fontId="6" fillId="5" borderId="10" xfId="0" applyFont="1" applyFill="1" applyBorder="1" applyAlignment="1">
      <alignment horizontal="center" wrapText="1"/>
    </xf>
    <xf numFmtId="0" fontId="3" fillId="5" borderId="0" xfId="0" applyFont="1" applyFill="1" applyAlignment="1">
      <alignment horizontal="center" wrapText="1"/>
    </xf>
    <xf numFmtId="0" fontId="3" fillId="5" borderId="11" xfId="0" applyFont="1" applyFill="1" applyBorder="1" applyAlignment="1">
      <alignment horizontal="center" wrapText="1"/>
    </xf>
    <xf numFmtId="2" fontId="11" fillId="0" borderId="7" xfId="0" applyNumberFormat="1" applyFont="1" applyBorder="1" applyAlignment="1">
      <alignment horizontal="center" vertical="center" wrapText="1"/>
    </xf>
    <xf numFmtId="2" fontId="10" fillId="0" borderId="8" xfId="0" applyNumberFormat="1" applyFont="1" applyBorder="1" applyAlignment="1">
      <alignment horizontal="center" vertical="center" wrapText="1"/>
    </xf>
    <xf numFmtId="2" fontId="10" fillId="0" borderId="9" xfId="0" applyNumberFormat="1" applyFont="1" applyBorder="1" applyAlignment="1">
      <alignment horizontal="center" vertical="center" wrapText="1"/>
    </xf>
    <xf numFmtId="2" fontId="11" fillId="0" borderId="8"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1" fillId="0" borderId="9"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cellXfs>
  <cellStyles count="649">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0" builtinId="9" hidden="1"/>
    <cellStyle name="Followed Hyperlink" xfId="124" builtinId="9" hidden="1"/>
    <cellStyle name="Followed Hyperlink" xfId="128" builtinId="9" hidden="1"/>
    <cellStyle name="Followed Hyperlink" xfId="132" builtinId="9" hidden="1"/>
    <cellStyle name="Followed Hyperlink" xfId="136" builtinId="9" hidden="1"/>
    <cellStyle name="Followed Hyperlink" xfId="140" builtinId="9" hidden="1"/>
    <cellStyle name="Followed Hyperlink" xfId="144" builtinId="9" hidden="1"/>
    <cellStyle name="Followed Hyperlink" xfId="148" builtinId="9" hidden="1"/>
    <cellStyle name="Followed Hyperlink" xfId="152" builtinId="9" hidden="1"/>
    <cellStyle name="Followed Hyperlink" xfId="156" builtinId="9" hidden="1"/>
    <cellStyle name="Followed Hyperlink" xfId="160" builtinId="9" hidden="1"/>
    <cellStyle name="Followed Hyperlink" xfId="164" builtinId="9" hidden="1"/>
    <cellStyle name="Followed Hyperlink" xfId="168" builtinId="9" hidden="1"/>
    <cellStyle name="Followed Hyperlink" xfId="172" builtinId="9" hidden="1"/>
    <cellStyle name="Followed Hyperlink" xfId="176" builtinId="9" hidden="1"/>
    <cellStyle name="Followed Hyperlink" xfId="180" builtinId="9" hidden="1"/>
    <cellStyle name="Followed Hyperlink" xfId="184" builtinId="9" hidden="1"/>
    <cellStyle name="Followed Hyperlink" xfId="188" builtinId="9" hidden="1"/>
    <cellStyle name="Followed Hyperlink" xfId="192" builtinId="9" hidden="1"/>
    <cellStyle name="Followed Hyperlink" xfId="196" builtinId="9" hidden="1"/>
    <cellStyle name="Followed Hyperlink" xfId="200" builtinId="9" hidden="1"/>
    <cellStyle name="Followed Hyperlink" xfId="204" builtinId="9" hidden="1"/>
    <cellStyle name="Followed Hyperlink" xfId="208" builtinId="9" hidden="1"/>
    <cellStyle name="Followed Hyperlink" xfId="212" builtinId="9" hidden="1"/>
    <cellStyle name="Followed Hyperlink" xfId="216" builtinId="9" hidden="1"/>
    <cellStyle name="Followed Hyperlink" xfId="220" builtinId="9" hidden="1"/>
    <cellStyle name="Followed Hyperlink" xfId="224" builtinId="9" hidden="1"/>
    <cellStyle name="Followed Hyperlink" xfId="228" builtinId="9" hidden="1"/>
    <cellStyle name="Followed Hyperlink" xfId="232" builtinId="9" hidden="1"/>
    <cellStyle name="Followed Hyperlink" xfId="236" builtinId="9" hidden="1"/>
    <cellStyle name="Followed Hyperlink" xfId="240" builtinId="9" hidden="1"/>
    <cellStyle name="Followed Hyperlink" xfId="244" builtinId="9" hidden="1"/>
    <cellStyle name="Followed Hyperlink" xfId="248" builtinId="9" hidden="1"/>
    <cellStyle name="Followed Hyperlink" xfId="252" builtinId="9" hidden="1"/>
    <cellStyle name="Followed Hyperlink" xfId="256" builtinId="9" hidden="1"/>
    <cellStyle name="Followed Hyperlink" xfId="260" builtinId="9" hidden="1"/>
    <cellStyle name="Followed Hyperlink" xfId="264" builtinId="9" hidden="1"/>
    <cellStyle name="Followed Hyperlink" xfId="268" builtinId="9" hidden="1"/>
    <cellStyle name="Followed Hyperlink" xfId="272" builtinId="9" hidden="1"/>
    <cellStyle name="Followed Hyperlink" xfId="276" builtinId="9" hidden="1"/>
    <cellStyle name="Followed Hyperlink" xfId="280" builtinId="9" hidden="1"/>
    <cellStyle name="Followed Hyperlink" xfId="284" builtinId="9" hidden="1"/>
    <cellStyle name="Followed Hyperlink" xfId="288" builtinId="9" hidden="1"/>
    <cellStyle name="Followed Hyperlink" xfId="292" builtinId="9" hidden="1"/>
    <cellStyle name="Followed Hyperlink" xfId="296" builtinId="9" hidden="1"/>
    <cellStyle name="Followed Hyperlink" xfId="300" builtinId="9" hidden="1"/>
    <cellStyle name="Followed Hyperlink" xfId="304" builtinId="9" hidden="1"/>
    <cellStyle name="Followed Hyperlink" xfId="308" builtinId="9" hidden="1"/>
    <cellStyle name="Followed Hyperlink" xfId="312" builtinId="9" hidden="1"/>
    <cellStyle name="Followed Hyperlink" xfId="316" builtinId="9" hidden="1"/>
    <cellStyle name="Followed Hyperlink" xfId="320" builtinId="9" hidden="1"/>
    <cellStyle name="Followed Hyperlink" xfId="324" builtinId="9" hidden="1"/>
    <cellStyle name="Followed Hyperlink" xfId="328" builtinId="9" hidden="1"/>
    <cellStyle name="Followed Hyperlink" xfId="332" builtinId="9" hidden="1"/>
    <cellStyle name="Followed Hyperlink" xfId="336" builtinId="9" hidden="1"/>
    <cellStyle name="Followed Hyperlink" xfId="340" builtinId="9" hidden="1"/>
    <cellStyle name="Followed Hyperlink" xfId="344" builtinId="9" hidden="1"/>
    <cellStyle name="Followed Hyperlink" xfId="348" builtinId="9" hidden="1"/>
    <cellStyle name="Followed Hyperlink" xfId="352" builtinId="9" hidden="1"/>
    <cellStyle name="Followed Hyperlink" xfId="356" builtinId="9" hidden="1"/>
    <cellStyle name="Followed Hyperlink" xfId="360" builtinId="9" hidden="1"/>
    <cellStyle name="Followed Hyperlink" xfId="364" builtinId="9" hidden="1"/>
    <cellStyle name="Followed Hyperlink" xfId="368" builtinId="9" hidden="1"/>
    <cellStyle name="Followed Hyperlink" xfId="372" builtinId="9" hidden="1"/>
    <cellStyle name="Followed Hyperlink" xfId="376" builtinId="9" hidden="1"/>
    <cellStyle name="Followed Hyperlink" xfId="380" builtinId="9" hidden="1"/>
    <cellStyle name="Followed Hyperlink" xfId="384" builtinId="9" hidden="1"/>
    <cellStyle name="Followed Hyperlink" xfId="388" builtinId="9" hidden="1"/>
    <cellStyle name="Followed Hyperlink" xfId="392" builtinId="9" hidden="1"/>
    <cellStyle name="Followed Hyperlink" xfId="396" builtinId="9" hidden="1"/>
    <cellStyle name="Followed Hyperlink" xfId="400" builtinId="9" hidden="1"/>
    <cellStyle name="Followed Hyperlink" xfId="404" builtinId="9" hidden="1"/>
    <cellStyle name="Followed Hyperlink" xfId="408" builtinId="9" hidden="1"/>
    <cellStyle name="Followed Hyperlink" xfId="412" builtinId="9" hidden="1"/>
    <cellStyle name="Followed Hyperlink" xfId="416" builtinId="9" hidden="1"/>
    <cellStyle name="Followed Hyperlink" xfId="420" builtinId="9" hidden="1"/>
    <cellStyle name="Followed Hyperlink" xfId="424" builtinId="9" hidden="1"/>
    <cellStyle name="Followed Hyperlink" xfId="428" builtinId="9" hidden="1"/>
    <cellStyle name="Followed Hyperlink" xfId="432" builtinId="9" hidden="1"/>
    <cellStyle name="Followed Hyperlink" xfId="436" builtinId="9" hidden="1"/>
    <cellStyle name="Followed Hyperlink" xfId="440" builtinId="9" hidden="1"/>
    <cellStyle name="Followed Hyperlink" xfId="444" builtinId="9" hidden="1"/>
    <cellStyle name="Followed Hyperlink" xfId="448" builtinId="9" hidden="1"/>
    <cellStyle name="Followed Hyperlink" xfId="452" builtinId="9" hidden="1"/>
    <cellStyle name="Followed Hyperlink" xfId="456" builtinId="9" hidden="1"/>
    <cellStyle name="Followed Hyperlink" xfId="460" builtinId="9" hidden="1"/>
    <cellStyle name="Followed Hyperlink" xfId="464" builtinId="9" hidden="1"/>
    <cellStyle name="Followed Hyperlink" xfId="468" builtinId="9" hidden="1"/>
    <cellStyle name="Followed Hyperlink" xfId="472" builtinId="9" hidden="1"/>
    <cellStyle name="Followed Hyperlink" xfId="476" builtinId="9" hidden="1"/>
    <cellStyle name="Followed Hyperlink" xfId="480" builtinId="9" hidden="1"/>
    <cellStyle name="Followed Hyperlink" xfId="484" builtinId="9" hidden="1"/>
    <cellStyle name="Followed Hyperlink" xfId="488" builtinId="9" hidden="1"/>
    <cellStyle name="Followed Hyperlink" xfId="492" builtinId="9" hidden="1"/>
    <cellStyle name="Followed Hyperlink" xfId="496" builtinId="9" hidden="1"/>
    <cellStyle name="Followed Hyperlink" xfId="500" builtinId="9" hidden="1"/>
    <cellStyle name="Followed Hyperlink" xfId="504" builtinId="9" hidden="1"/>
    <cellStyle name="Followed Hyperlink" xfId="508" builtinId="9" hidden="1"/>
    <cellStyle name="Followed Hyperlink" xfId="512" builtinId="9" hidden="1"/>
    <cellStyle name="Followed Hyperlink" xfId="516" builtinId="9" hidden="1"/>
    <cellStyle name="Followed Hyperlink" xfId="520" builtinId="9" hidden="1"/>
    <cellStyle name="Followed Hyperlink" xfId="524" builtinId="9" hidden="1"/>
    <cellStyle name="Followed Hyperlink" xfId="528" builtinId="9" hidden="1"/>
    <cellStyle name="Followed Hyperlink" xfId="532" builtinId="9" hidden="1"/>
    <cellStyle name="Followed Hyperlink" xfId="536" builtinId="9" hidden="1"/>
    <cellStyle name="Followed Hyperlink" xfId="540" builtinId="9" hidden="1"/>
    <cellStyle name="Followed Hyperlink" xfId="544" builtinId="9" hidden="1"/>
    <cellStyle name="Followed Hyperlink" xfId="548" builtinId="9" hidden="1"/>
    <cellStyle name="Followed Hyperlink" xfId="552" builtinId="9" hidden="1"/>
    <cellStyle name="Followed Hyperlink" xfId="556" builtinId="9" hidden="1"/>
    <cellStyle name="Followed Hyperlink" xfId="560" builtinId="9" hidden="1"/>
    <cellStyle name="Followed Hyperlink" xfId="564" builtinId="9" hidden="1"/>
    <cellStyle name="Followed Hyperlink" xfId="568" builtinId="9" hidden="1"/>
    <cellStyle name="Followed Hyperlink" xfId="572" builtinId="9" hidden="1"/>
    <cellStyle name="Followed Hyperlink" xfId="576" builtinId="9" hidden="1"/>
    <cellStyle name="Followed Hyperlink" xfId="580" builtinId="9" hidden="1"/>
    <cellStyle name="Followed Hyperlink" xfId="584" builtinId="9" hidden="1"/>
    <cellStyle name="Followed Hyperlink" xfId="588" builtinId="9" hidden="1"/>
    <cellStyle name="Followed Hyperlink" xfId="592" builtinId="9" hidden="1"/>
    <cellStyle name="Followed Hyperlink" xfId="596" builtinId="9" hidden="1"/>
    <cellStyle name="Followed Hyperlink" xfId="600" builtinId="9" hidden="1"/>
    <cellStyle name="Followed Hyperlink" xfId="604" builtinId="9" hidden="1"/>
    <cellStyle name="Followed Hyperlink" xfId="608" builtinId="9" hidden="1"/>
    <cellStyle name="Followed Hyperlink" xfId="612" builtinId="9" hidden="1"/>
    <cellStyle name="Followed Hyperlink" xfId="616" builtinId="9" hidden="1"/>
    <cellStyle name="Followed Hyperlink" xfId="620" builtinId="9" hidden="1"/>
    <cellStyle name="Followed Hyperlink" xfId="624" builtinId="9" hidden="1"/>
    <cellStyle name="Followed Hyperlink" xfId="628" builtinId="9" hidden="1"/>
    <cellStyle name="Followed Hyperlink" xfId="632" builtinId="9" hidden="1"/>
    <cellStyle name="Followed Hyperlink" xfId="636" builtinId="9" hidden="1"/>
    <cellStyle name="Followed Hyperlink" xfId="640" builtinId="9" hidden="1"/>
    <cellStyle name="Followed Hyperlink" xfId="644" builtinId="9" hidden="1"/>
    <cellStyle name="Followed Hyperlink" xfId="648" builtinId="9" hidden="1"/>
    <cellStyle name="Followed Hyperlink" xfId="646" builtinId="9" hidden="1"/>
    <cellStyle name="Followed Hyperlink" xfId="642" builtinId="9" hidden="1"/>
    <cellStyle name="Followed Hyperlink" xfId="638" builtinId="9" hidden="1"/>
    <cellStyle name="Followed Hyperlink" xfId="634" builtinId="9" hidden="1"/>
    <cellStyle name="Followed Hyperlink" xfId="630" builtinId="9" hidden="1"/>
    <cellStyle name="Followed Hyperlink" xfId="626" builtinId="9" hidden="1"/>
    <cellStyle name="Followed Hyperlink" xfId="622" builtinId="9" hidden="1"/>
    <cellStyle name="Followed Hyperlink" xfId="618" builtinId="9" hidden="1"/>
    <cellStyle name="Followed Hyperlink" xfId="614" builtinId="9" hidden="1"/>
    <cellStyle name="Followed Hyperlink" xfId="610" builtinId="9" hidden="1"/>
    <cellStyle name="Followed Hyperlink" xfId="606" builtinId="9" hidden="1"/>
    <cellStyle name="Followed Hyperlink" xfId="602" builtinId="9" hidden="1"/>
    <cellStyle name="Followed Hyperlink" xfId="598" builtinId="9" hidden="1"/>
    <cellStyle name="Followed Hyperlink" xfId="594" builtinId="9" hidden="1"/>
    <cellStyle name="Followed Hyperlink" xfId="590" builtinId="9" hidden="1"/>
    <cellStyle name="Followed Hyperlink" xfId="586" builtinId="9" hidden="1"/>
    <cellStyle name="Followed Hyperlink" xfId="582" builtinId="9" hidden="1"/>
    <cellStyle name="Followed Hyperlink" xfId="578" builtinId="9" hidden="1"/>
    <cellStyle name="Followed Hyperlink" xfId="574" builtinId="9" hidden="1"/>
    <cellStyle name="Followed Hyperlink" xfId="570" builtinId="9" hidden="1"/>
    <cellStyle name="Followed Hyperlink" xfId="566" builtinId="9" hidden="1"/>
    <cellStyle name="Followed Hyperlink" xfId="562" builtinId="9" hidden="1"/>
    <cellStyle name="Followed Hyperlink" xfId="558" builtinId="9" hidden="1"/>
    <cellStyle name="Followed Hyperlink" xfId="554" builtinId="9" hidden="1"/>
    <cellStyle name="Followed Hyperlink" xfId="550" builtinId="9" hidden="1"/>
    <cellStyle name="Followed Hyperlink" xfId="546" builtinId="9" hidden="1"/>
    <cellStyle name="Followed Hyperlink" xfId="542" builtinId="9" hidden="1"/>
    <cellStyle name="Followed Hyperlink" xfId="538" builtinId="9" hidden="1"/>
    <cellStyle name="Followed Hyperlink" xfId="534" builtinId="9" hidden="1"/>
    <cellStyle name="Followed Hyperlink" xfId="530" builtinId="9" hidden="1"/>
    <cellStyle name="Followed Hyperlink" xfId="526" builtinId="9" hidden="1"/>
    <cellStyle name="Followed Hyperlink" xfId="522" builtinId="9" hidden="1"/>
    <cellStyle name="Followed Hyperlink" xfId="518" builtinId="9" hidden="1"/>
    <cellStyle name="Followed Hyperlink" xfId="514" builtinId="9" hidden="1"/>
    <cellStyle name="Followed Hyperlink" xfId="510" builtinId="9" hidden="1"/>
    <cellStyle name="Followed Hyperlink" xfId="506" builtinId="9" hidden="1"/>
    <cellStyle name="Followed Hyperlink" xfId="502" builtinId="9" hidden="1"/>
    <cellStyle name="Followed Hyperlink" xfId="498" builtinId="9" hidden="1"/>
    <cellStyle name="Followed Hyperlink" xfId="494" builtinId="9" hidden="1"/>
    <cellStyle name="Followed Hyperlink" xfId="490" builtinId="9" hidden="1"/>
    <cellStyle name="Followed Hyperlink" xfId="486" builtinId="9" hidden="1"/>
    <cellStyle name="Followed Hyperlink" xfId="482" builtinId="9" hidden="1"/>
    <cellStyle name="Followed Hyperlink" xfId="478" builtinId="9" hidden="1"/>
    <cellStyle name="Followed Hyperlink" xfId="474" builtinId="9" hidden="1"/>
    <cellStyle name="Followed Hyperlink" xfId="470" builtinId="9" hidden="1"/>
    <cellStyle name="Followed Hyperlink" xfId="466" builtinId="9" hidden="1"/>
    <cellStyle name="Followed Hyperlink" xfId="462" builtinId="9" hidden="1"/>
    <cellStyle name="Followed Hyperlink" xfId="458" builtinId="9" hidden="1"/>
    <cellStyle name="Followed Hyperlink" xfId="454" builtinId="9" hidden="1"/>
    <cellStyle name="Followed Hyperlink" xfId="450" builtinId="9" hidden="1"/>
    <cellStyle name="Followed Hyperlink" xfId="446" builtinId="9" hidden="1"/>
    <cellStyle name="Followed Hyperlink" xfId="442" builtinId="9" hidden="1"/>
    <cellStyle name="Followed Hyperlink" xfId="438" builtinId="9" hidden="1"/>
    <cellStyle name="Followed Hyperlink" xfId="434" builtinId="9" hidden="1"/>
    <cellStyle name="Followed Hyperlink" xfId="430" builtinId="9" hidden="1"/>
    <cellStyle name="Followed Hyperlink" xfId="426" builtinId="9" hidden="1"/>
    <cellStyle name="Followed Hyperlink" xfId="422" builtinId="9" hidden="1"/>
    <cellStyle name="Followed Hyperlink" xfId="418" builtinId="9" hidden="1"/>
    <cellStyle name="Followed Hyperlink" xfId="414" builtinId="9" hidden="1"/>
    <cellStyle name="Followed Hyperlink" xfId="410" builtinId="9" hidden="1"/>
    <cellStyle name="Followed Hyperlink" xfId="406" builtinId="9" hidden="1"/>
    <cellStyle name="Followed Hyperlink" xfId="402" builtinId="9" hidden="1"/>
    <cellStyle name="Followed Hyperlink" xfId="398" builtinId="9" hidden="1"/>
    <cellStyle name="Followed Hyperlink" xfId="394" builtinId="9" hidden="1"/>
    <cellStyle name="Followed Hyperlink" xfId="390" builtinId="9" hidden="1"/>
    <cellStyle name="Followed Hyperlink" xfId="386" builtinId="9" hidden="1"/>
    <cellStyle name="Followed Hyperlink" xfId="382" builtinId="9" hidden="1"/>
    <cellStyle name="Followed Hyperlink" xfId="378" builtinId="9" hidden="1"/>
    <cellStyle name="Followed Hyperlink" xfId="374" builtinId="9" hidden="1"/>
    <cellStyle name="Followed Hyperlink" xfId="370" builtinId="9" hidden="1"/>
    <cellStyle name="Followed Hyperlink" xfId="366" builtinId="9" hidden="1"/>
    <cellStyle name="Followed Hyperlink" xfId="362" builtinId="9" hidden="1"/>
    <cellStyle name="Followed Hyperlink" xfId="358" builtinId="9" hidden="1"/>
    <cellStyle name="Followed Hyperlink" xfId="354" builtinId="9" hidden="1"/>
    <cellStyle name="Followed Hyperlink" xfId="350" builtinId="9" hidden="1"/>
    <cellStyle name="Followed Hyperlink" xfId="346" builtinId="9" hidden="1"/>
    <cellStyle name="Followed Hyperlink" xfId="342" builtinId="9" hidden="1"/>
    <cellStyle name="Followed Hyperlink" xfId="338" builtinId="9" hidden="1"/>
    <cellStyle name="Followed Hyperlink" xfId="334" builtinId="9" hidden="1"/>
    <cellStyle name="Followed Hyperlink" xfId="330" builtinId="9" hidden="1"/>
    <cellStyle name="Followed Hyperlink" xfId="326" builtinId="9" hidden="1"/>
    <cellStyle name="Followed Hyperlink" xfId="322" builtinId="9" hidden="1"/>
    <cellStyle name="Followed Hyperlink" xfId="318" builtinId="9" hidden="1"/>
    <cellStyle name="Followed Hyperlink" xfId="314" builtinId="9" hidden="1"/>
    <cellStyle name="Followed Hyperlink" xfId="310" builtinId="9" hidden="1"/>
    <cellStyle name="Followed Hyperlink" xfId="306" builtinId="9" hidden="1"/>
    <cellStyle name="Followed Hyperlink" xfId="302" builtinId="9" hidden="1"/>
    <cellStyle name="Followed Hyperlink" xfId="298" builtinId="9" hidden="1"/>
    <cellStyle name="Followed Hyperlink" xfId="294" builtinId="9" hidden="1"/>
    <cellStyle name="Followed Hyperlink" xfId="290" builtinId="9" hidden="1"/>
    <cellStyle name="Followed Hyperlink" xfId="286" builtinId="9" hidden="1"/>
    <cellStyle name="Followed Hyperlink" xfId="282" builtinId="9" hidden="1"/>
    <cellStyle name="Followed Hyperlink" xfId="278" builtinId="9" hidden="1"/>
    <cellStyle name="Followed Hyperlink" xfId="274" builtinId="9" hidden="1"/>
    <cellStyle name="Followed Hyperlink" xfId="270" builtinId="9" hidden="1"/>
    <cellStyle name="Followed Hyperlink" xfId="266" builtinId="9" hidden="1"/>
    <cellStyle name="Followed Hyperlink" xfId="262" builtinId="9" hidden="1"/>
    <cellStyle name="Followed Hyperlink" xfId="258" builtinId="9" hidden="1"/>
    <cellStyle name="Followed Hyperlink" xfId="254" builtinId="9" hidden="1"/>
    <cellStyle name="Followed Hyperlink" xfId="250" builtinId="9" hidden="1"/>
    <cellStyle name="Followed Hyperlink" xfId="246" builtinId="9" hidden="1"/>
    <cellStyle name="Followed Hyperlink" xfId="242" builtinId="9" hidden="1"/>
    <cellStyle name="Followed Hyperlink" xfId="238" builtinId="9" hidden="1"/>
    <cellStyle name="Followed Hyperlink" xfId="234" builtinId="9" hidden="1"/>
    <cellStyle name="Followed Hyperlink" xfId="230" builtinId="9" hidden="1"/>
    <cellStyle name="Followed Hyperlink" xfId="226" builtinId="9" hidden="1"/>
    <cellStyle name="Followed Hyperlink" xfId="222" builtinId="9" hidden="1"/>
    <cellStyle name="Followed Hyperlink" xfId="218" builtinId="9" hidden="1"/>
    <cellStyle name="Followed Hyperlink" xfId="214" builtinId="9" hidden="1"/>
    <cellStyle name="Followed Hyperlink" xfId="210" builtinId="9" hidden="1"/>
    <cellStyle name="Followed Hyperlink" xfId="206" builtinId="9" hidden="1"/>
    <cellStyle name="Followed Hyperlink" xfId="202" builtinId="9" hidden="1"/>
    <cellStyle name="Followed Hyperlink" xfId="198" builtinId="9" hidden="1"/>
    <cellStyle name="Followed Hyperlink" xfId="194" builtinId="9" hidden="1"/>
    <cellStyle name="Followed Hyperlink" xfId="190" builtinId="9" hidden="1"/>
    <cellStyle name="Followed Hyperlink" xfId="186" builtinId="9" hidden="1"/>
    <cellStyle name="Followed Hyperlink" xfId="182" builtinId="9" hidden="1"/>
    <cellStyle name="Followed Hyperlink" xfId="178" builtinId="9" hidden="1"/>
    <cellStyle name="Followed Hyperlink" xfId="174" builtinId="9" hidden="1"/>
    <cellStyle name="Followed Hyperlink" xfId="170" builtinId="9" hidden="1"/>
    <cellStyle name="Followed Hyperlink" xfId="166" builtinId="9" hidden="1"/>
    <cellStyle name="Followed Hyperlink" xfId="162" builtinId="9" hidden="1"/>
    <cellStyle name="Followed Hyperlink" xfId="158" builtinId="9" hidden="1"/>
    <cellStyle name="Followed Hyperlink" xfId="154" builtinId="9" hidden="1"/>
    <cellStyle name="Followed Hyperlink" xfId="150" builtinId="9" hidden="1"/>
    <cellStyle name="Followed Hyperlink" xfId="146" builtinId="9" hidden="1"/>
    <cellStyle name="Followed Hyperlink" xfId="142" builtinId="9" hidden="1"/>
    <cellStyle name="Followed Hyperlink" xfId="138" builtinId="9" hidden="1"/>
    <cellStyle name="Followed Hyperlink" xfId="134" builtinId="9" hidden="1"/>
    <cellStyle name="Followed Hyperlink" xfId="130" builtinId="9" hidden="1"/>
    <cellStyle name="Followed Hyperlink" xfId="126" builtinId="9" hidden="1"/>
    <cellStyle name="Followed Hyperlink" xfId="122"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243" builtinId="8" hidden="1"/>
    <cellStyle name="Hyperlink" xfId="245" builtinId="8" hidden="1"/>
    <cellStyle name="Hyperlink" xfId="247" builtinId="8" hidden="1"/>
    <cellStyle name="Hyperlink" xfId="251" builtinId="8" hidden="1"/>
    <cellStyle name="Hyperlink" xfId="253" builtinId="8" hidden="1"/>
    <cellStyle name="Hyperlink" xfId="255" builtinId="8" hidden="1"/>
    <cellStyle name="Hyperlink" xfId="259" builtinId="8" hidden="1"/>
    <cellStyle name="Hyperlink" xfId="261" builtinId="8" hidden="1"/>
    <cellStyle name="Hyperlink" xfId="263" builtinId="8" hidden="1"/>
    <cellStyle name="Hyperlink" xfId="267" builtinId="8" hidden="1"/>
    <cellStyle name="Hyperlink" xfId="269" builtinId="8" hidden="1"/>
    <cellStyle name="Hyperlink" xfId="271" builtinId="8" hidden="1"/>
    <cellStyle name="Hyperlink" xfId="275" builtinId="8" hidden="1"/>
    <cellStyle name="Hyperlink" xfId="277" builtinId="8" hidden="1"/>
    <cellStyle name="Hyperlink" xfId="279" builtinId="8" hidden="1"/>
    <cellStyle name="Hyperlink" xfId="283" builtinId="8" hidden="1"/>
    <cellStyle name="Hyperlink" xfId="285" builtinId="8" hidden="1"/>
    <cellStyle name="Hyperlink" xfId="287" builtinId="8" hidden="1"/>
    <cellStyle name="Hyperlink" xfId="291" builtinId="8" hidden="1"/>
    <cellStyle name="Hyperlink" xfId="293" builtinId="8" hidden="1"/>
    <cellStyle name="Hyperlink" xfId="295" builtinId="8" hidden="1"/>
    <cellStyle name="Hyperlink" xfId="299" builtinId="8" hidden="1"/>
    <cellStyle name="Hyperlink" xfId="301" builtinId="8" hidden="1"/>
    <cellStyle name="Hyperlink" xfId="303" builtinId="8" hidden="1"/>
    <cellStyle name="Hyperlink" xfId="307" builtinId="8" hidden="1"/>
    <cellStyle name="Hyperlink" xfId="309" builtinId="8" hidden="1"/>
    <cellStyle name="Hyperlink" xfId="311" builtinId="8" hidden="1"/>
    <cellStyle name="Hyperlink" xfId="315" builtinId="8" hidden="1"/>
    <cellStyle name="Hyperlink" xfId="317" builtinId="8" hidden="1"/>
    <cellStyle name="Hyperlink" xfId="319" builtinId="8" hidden="1"/>
    <cellStyle name="Hyperlink" xfId="323" builtinId="8" hidden="1"/>
    <cellStyle name="Hyperlink" xfId="325" builtinId="8" hidden="1"/>
    <cellStyle name="Hyperlink" xfId="327"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49" builtinId="8" hidden="1"/>
    <cellStyle name="Hyperlink" xfId="351" builtinId="8" hidden="1"/>
    <cellStyle name="Hyperlink" xfId="355" builtinId="8" hidden="1"/>
    <cellStyle name="Hyperlink" xfId="357" builtinId="8" hidden="1"/>
    <cellStyle name="Hyperlink" xfId="359" builtinId="8" hidden="1"/>
    <cellStyle name="Hyperlink" xfId="363" builtinId="8" hidden="1"/>
    <cellStyle name="Hyperlink" xfId="365" builtinId="8" hidden="1"/>
    <cellStyle name="Hyperlink" xfId="367" builtinId="8" hidden="1"/>
    <cellStyle name="Hyperlink" xfId="371" builtinId="8" hidden="1"/>
    <cellStyle name="Hyperlink" xfId="373" builtinId="8" hidden="1"/>
    <cellStyle name="Hyperlink" xfId="375" builtinId="8" hidden="1"/>
    <cellStyle name="Hyperlink" xfId="379" builtinId="8" hidden="1"/>
    <cellStyle name="Hyperlink" xfId="381" builtinId="8" hidden="1"/>
    <cellStyle name="Hyperlink" xfId="383" builtinId="8" hidden="1"/>
    <cellStyle name="Hyperlink" xfId="387" builtinId="8" hidden="1"/>
    <cellStyle name="Hyperlink" xfId="389" builtinId="8" hidden="1"/>
    <cellStyle name="Hyperlink" xfId="391" builtinId="8" hidden="1"/>
    <cellStyle name="Hyperlink" xfId="395" builtinId="8" hidden="1"/>
    <cellStyle name="Hyperlink" xfId="397" builtinId="8" hidden="1"/>
    <cellStyle name="Hyperlink" xfId="399" builtinId="8" hidden="1"/>
    <cellStyle name="Hyperlink" xfId="403" builtinId="8" hidden="1"/>
    <cellStyle name="Hyperlink" xfId="405" builtinId="8" hidden="1"/>
    <cellStyle name="Hyperlink" xfId="407" builtinId="8" hidden="1"/>
    <cellStyle name="Hyperlink" xfId="411" builtinId="8" hidden="1"/>
    <cellStyle name="Hyperlink" xfId="413" builtinId="8" hidden="1"/>
    <cellStyle name="Hyperlink" xfId="415" builtinId="8" hidden="1"/>
    <cellStyle name="Hyperlink" xfId="419" builtinId="8" hidden="1"/>
    <cellStyle name="Hyperlink" xfId="421" builtinId="8" hidden="1"/>
    <cellStyle name="Hyperlink" xfId="423" builtinId="8" hidden="1"/>
    <cellStyle name="Hyperlink" xfId="427" builtinId="8" hidden="1"/>
    <cellStyle name="Hyperlink" xfId="429" builtinId="8" hidden="1"/>
    <cellStyle name="Hyperlink" xfId="431" builtinId="8" hidden="1"/>
    <cellStyle name="Hyperlink" xfId="435" builtinId="8" hidden="1"/>
    <cellStyle name="Hyperlink" xfId="437" builtinId="8" hidden="1"/>
    <cellStyle name="Hyperlink" xfId="439" builtinId="8" hidden="1"/>
    <cellStyle name="Hyperlink" xfId="443" builtinId="8" hidden="1"/>
    <cellStyle name="Hyperlink" xfId="445" builtinId="8" hidden="1"/>
    <cellStyle name="Hyperlink" xfId="447" builtinId="8" hidden="1"/>
    <cellStyle name="Hyperlink" xfId="451" builtinId="8" hidden="1"/>
    <cellStyle name="Hyperlink" xfId="453" builtinId="8" hidden="1"/>
    <cellStyle name="Hyperlink" xfId="455" builtinId="8" hidden="1"/>
    <cellStyle name="Hyperlink" xfId="459" builtinId="8" hidden="1"/>
    <cellStyle name="Hyperlink" xfId="461" builtinId="8" hidden="1"/>
    <cellStyle name="Hyperlink" xfId="463" builtinId="8" hidden="1"/>
    <cellStyle name="Hyperlink" xfId="467" builtinId="8" hidden="1"/>
    <cellStyle name="Hyperlink" xfId="469" builtinId="8" hidden="1"/>
    <cellStyle name="Hyperlink" xfId="471" builtinId="8" hidden="1"/>
    <cellStyle name="Hyperlink" xfId="475" builtinId="8" hidden="1"/>
    <cellStyle name="Hyperlink" xfId="477" builtinId="8" hidden="1"/>
    <cellStyle name="Hyperlink" xfId="479" builtinId="8" hidden="1"/>
    <cellStyle name="Hyperlink" xfId="483" builtinId="8" hidden="1"/>
    <cellStyle name="Hyperlink" xfId="485" builtinId="8" hidden="1"/>
    <cellStyle name="Hyperlink" xfId="487" builtinId="8" hidden="1"/>
    <cellStyle name="Hyperlink" xfId="491" builtinId="8" hidden="1"/>
    <cellStyle name="Hyperlink" xfId="493" builtinId="8" hidden="1"/>
    <cellStyle name="Hyperlink" xfId="495" builtinId="8" hidden="1"/>
    <cellStyle name="Hyperlink" xfId="499" builtinId="8" hidden="1"/>
    <cellStyle name="Hyperlink" xfId="501" builtinId="8" hidden="1"/>
    <cellStyle name="Hyperlink" xfId="503" builtinId="8" hidden="1"/>
    <cellStyle name="Hyperlink" xfId="507" builtinId="8" hidden="1"/>
    <cellStyle name="Hyperlink" xfId="509" builtinId="8" hidden="1"/>
    <cellStyle name="Hyperlink" xfId="511" builtinId="8" hidden="1"/>
    <cellStyle name="Hyperlink" xfId="515" builtinId="8" hidden="1"/>
    <cellStyle name="Hyperlink" xfId="517" builtinId="8" hidden="1"/>
    <cellStyle name="Hyperlink" xfId="519" builtinId="8" hidden="1"/>
    <cellStyle name="Hyperlink" xfId="523" builtinId="8" hidden="1"/>
    <cellStyle name="Hyperlink" xfId="525" builtinId="8" hidden="1"/>
    <cellStyle name="Hyperlink" xfId="527" builtinId="8" hidden="1"/>
    <cellStyle name="Hyperlink" xfId="531" builtinId="8" hidden="1"/>
    <cellStyle name="Hyperlink" xfId="533" builtinId="8" hidden="1"/>
    <cellStyle name="Hyperlink" xfId="535" builtinId="8" hidden="1"/>
    <cellStyle name="Hyperlink" xfId="539" builtinId="8" hidden="1"/>
    <cellStyle name="Hyperlink" xfId="541" builtinId="8" hidden="1"/>
    <cellStyle name="Hyperlink" xfId="543" builtinId="8" hidden="1"/>
    <cellStyle name="Hyperlink" xfId="547" builtinId="8" hidden="1"/>
    <cellStyle name="Hyperlink" xfId="549" builtinId="8" hidden="1"/>
    <cellStyle name="Hyperlink" xfId="551" builtinId="8" hidden="1"/>
    <cellStyle name="Hyperlink" xfId="555" builtinId="8" hidden="1"/>
    <cellStyle name="Hyperlink" xfId="557" builtinId="8" hidden="1"/>
    <cellStyle name="Hyperlink" xfId="559" builtinId="8" hidden="1"/>
    <cellStyle name="Hyperlink" xfId="563" builtinId="8" hidden="1"/>
    <cellStyle name="Hyperlink" xfId="565" builtinId="8" hidden="1"/>
    <cellStyle name="Hyperlink" xfId="567" builtinId="8" hidden="1"/>
    <cellStyle name="Hyperlink" xfId="571" builtinId="8" hidden="1"/>
    <cellStyle name="Hyperlink" xfId="573" builtinId="8" hidden="1"/>
    <cellStyle name="Hyperlink" xfId="575" builtinId="8" hidden="1"/>
    <cellStyle name="Hyperlink" xfId="579" builtinId="8" hidden="1"/>
    <cellStyle name="Hyperlink" xfId="581" builtinId="8" hidden="1"/>
    <cellStyle name="Hyperlink" xfId="583" builtinId="8" hidden="1"/>
    <cellStyle name="Hyperlink" xfId="587" builtinId="8" hidden="1"/>
    <cellStyle name="Hyperlink" xfId="589" builtinId="8" hidden="1"/>
    <cellStyle name="Hyperlink" xfId="591" builtinId="8" hidden="1"/>
    <cellStyle name="Hyperlink" xfId="595" builtinId="8" hidden="1"/>
    <cellStyle name="Hyperlink" xfId="597" builtinId="8" hidden="1"/>
    <cellStyle name="Hyperlink" xfId="599" builtinId="8" hidden="1"/>
    <cellStyle name="Hyperlink" xfId="603" builtinId="8" hidden="1"/>
    <cellStyle name="Hyperlink" xfId="605" builtinId="8" hidden="1"/>
    <cellStyle name="Hyperlink" xfId="607" builtinId="8" hidden="1"/>
    <cellStyle name="Hyperlink" xfId="611" builtinId="8" hidden="1"/>
    <cellStyle name="Hyperlink" xfId="613" builtinId="8" hidden="1"/>
    <cellStyle name="Hyperlink" xfId="615" builtinId="8" hidden="1"/>
    <cellStyle name="Hyperlink" xfId="619" builtinId="8" hidden="1"/>
    <cellStyle name="Hyperlink" xfId="621" builtinId="8" hidden="1"/>
    <cellStyle name="Hyperlink" xfId="623" builtinId="8" hidden="1"/>
    <cellStyle name="Hyperlink" xfId="627" builtinId="8" hidden="1"/>
    <cellStyle name="Hyperlink" xfId="629" builtinId="8" hidden="1"/>
    <cellStyle name="Hyperlink" xfId="631" builtinId="8" hidden="1"/>
    <cellStyle name="Hyperlink" xfId="635" builtinId="8" hidden="1"/>
    <cellStyle name="Hyperlink" xfId="637" builtinId="8" hidden="1"/>
    <cellStyle name="Hyperlink" xfId="639" builtinId="8" hidden="1"/>
    <cellStyle name="Hyperlink" xfId="643" builtinId="8" hidden="1"/>
    <cellStyle name="Hyperlink" xfId="645" builtinId="8" hidden="1"/>
    <cellStyle name="Hyperlink" xfId="647" builtinId="8" hidden="1"/>
    <cellStyle name="Hyperlink" xfId="641" builtinId="8" hidden="1"/>
    <cellStyle name="Hyperlink" xfId="633" builtinId="8" hidden="1"/>
    <cellStyle name="Hyperlink" xfId="625" builtinId="8" hidden="1"/>
    <cellStyle name="Hyperlink" xfId="617" builtinId="8" hidden="1"/>
    <cellStyle name="Hyperlink" xfId="609" builtinId="8" hidden="1"/>
    <cellStyle name="Hyperlink" xfId="601" builtinId="8" hidden="1"/>
    <cellStyle name="Hyperlink" xfId="593" builtinId="8" hidden="1"/>
    <cellStyle name="Hyperlink" xfId="585" builtinId="8" hidden="1"/>
    <cellStyle name="Hyperlink" xfId="577" builtinId="8" hidden="1"/>
    <cellStyle name="Hyperlink" xfId="569" builtinId="8" hidden="1"/>
    <cellStyle name="Hyperlink" xfId="561" builtinId="8" hidden="1"/>
    <cellStyle name="Hyperlink" xfId="553" builtinId="8" hidden="1"/>
    <cellStyle name="Hyperlink" xfId="545" builtinId="8" hidden="1"/>
    <cellStyle name="Hyperlink" xfId="537" builtinId="8" hidden="1"/>
    <cellStyle name="Hyperlink" xfId="529" builtinId="8" hidden="1"/>
    <cellStyle name="Hyperlink" xfId="521" builtinId="8" hidden="1"/>
    <cellStyle name="Hyperlink" xfId="513" builtinId="8" hidden="1"/>
    <cellStyle name="Hyperlink" xfId="505" builtinId="8" hidden="1"/>
    <cellStyle name="Hyperlink" xfId="497" builtinId="8" hidden="1"/>
    <cellStyle name="Hyperlink" xfId="489" builtinId="8" hidden="1"/>
    <cellStyle name="Hyperlink" xfId="481" builtinId="8" hidden="1"/>
    <cellStyle name="Hyperlink" xfId="473" builtinId="8" hidden="1"/>
    <cellStyle name="Hyperlink" xfId="465" builtinId="8" hidden="1"/>
    <cellStyle name="Hyperlink" xfId="457" builtinId="8" hidden="1"/>
    <cellStyle name="Hyperlink" xfId="449" builtinId="8" hidden="1"/>
    <cellStyle name="Hyperlink" xfId="441" builtinId="8" hidden="1"/>
    <cellStyle name="Hyperlink" xfId="433" builtinId="8" hidden="1"/>
    <cellStyle name="Hyperlink" xfId="425" builtinId="8" hidden="1"/>
    <cellStyle name="Hyperlink" xfId="417" builtinId="8" hidden="1"/>
    <cellStyle name="Hyperlink" xfId="409" builtinId="8" hidden="1"/>
    <cellStyle name="Hyperlink" xfId="401" builtinId="8" hidden="1"/>
    <cellStyle name="Hyperlink" xfId="393" builtinId="8" hidden="1"/>
    <cellStyle name="Hyperlink" xfId="385" builtinId="8" hidden="1"/>
    <cellStyle name="Hyperlink" xfId="377" builtinId="8" hidden="1"/>
    <cellStyle name="Hyperlink" xfId="369" builtinId="8" hidden="1"/>
    <cellStyle name="Hyperlink" xfId="361" builtinId="8" hidden="1"/>
    <cellStyle name="Hyperlink" xfId="353" builtinId="8" hidden="1"/>
    <cellStyle name="Hyperlink" xfId="345" builtinId="8" hidden="1"/>
    <cellStyle name="Hyperlink" xfId="337" builtinId="8" hidden="1"/>
    <cellStyle name="Hyperlink" xfId="329" builtinId="8" hidden="1"/>
    <cellStyle name="Hyperlink" xfId="321" builtinId="8" hidden="1"/>
    <cellStyle name="Hyperlink" xfId="313" builtinId="8" hidden="1"/>
    <cellStyle name="Hyperlink" xfId="305" builtinId="8" hidden="1"/>
    <cellStyle name="Hyperlink" xfId="297" builtinId="8" hidden="1"/>
    <cellStyle name="Hyperlink" xfId="289" builtinId="8" hidden="1"/>
    <cellStyle name="Hyperlink" xfId="281" builtinId="8" hidden="1"/>
    <cellStyle name="Hyperlink" xfId="273" builtinId="8" hidden="1"/>
    <cellStyle name="Hyperlink" xfId="265" builtinId="8" hidden="1"/>
    <cellStyle name="Hyperlink" xfId="257" builtinId="8" hidden="1"/>
    <cellStyle name="Hyperlink" xfId="249" builtinId="8" hidden="1"/>
    <cellStyle name="Hyperlink" xfId="241" builtinId="8" hidden="1"/>
    <cellStyle name="Hyperlink" xfId="103"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5" builtinId="8" hidden="1"/>
    <cellStyle name="Hyperlink" xfId="237" builtinId="8" hidden="1"/>
    <cellStyle name="Hyperlink" xfId="239" builtinId="8" hidden="1"/>
    <cellStyle name="Hyperlink" xfId="233" builtinId="8" hidden="1"/>
    <cellStyle name="Hyperlink" xfId="217" builtinId="8" hidden="1"/>
    <cellStyle name="Hyperlink" xfId="201" builtinId="8" hidden="1"/>
    <cellStyle name="Hyperlink" xfId="185" builtinId="8" hidden="1"/>
    <cellStyle name="Hyperlink" xfId="169" builtinId="8" hidden="1"/>
    <cellStyle name="Hyperlink" xfId="153" builtinId="8" hidden="1"/>
    <cellStyle name="Hyperlink" xfId="137" builtinId="8" hidden="1"/>
    <cellStyle name="Hyperlink" xfId="121" builtinId="8" hidden="1"/>
    <cellStyle name="Hyperlink" xfId="105"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73"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4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1168400</xdr:colOff>
      <xdr:row>1</xdr:row>
      <xdr:rowOff>381000</xdr:rowOff>
    </xdr:from>
    <xdr:to>
      <xdr:col>0</xdr:col>
      <xdr:colOff>1181100</xdr:colOff>
      <xdr:row>1</xdr:row>
      <xdr:rowOff>2222500</xdr:rowOff>
    </xdr:to>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a:off x="1168400" y="2971800"/>
          <a:ext cx="12700" cy="18415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317500</xdr:colOff>
      <xdr:row>1</xdr:row>
      <xdr:rowOff>1651000</xdr:rowOff>
    </xdr:from>
    <xdr:to>
      <xdr:col>8</xdr:col>
      <xdr:colOff>330200</xdr:colOff>
      <xdr:row>1</xdr:row>
      <xdr:rowOff>2197100</xdr:rowOff>
    </xdr:to>
    <xdr:cxnSp macro="">
      <xdr:nvCxnSpPr>
        <xdr:cNvPr id="43" name="Straight Arrow Connector 42">
          <a:extLst>
            <a:ext uri="{FF2B5EF4-FFF2-40B4-BE49-F238E27FC236}">
              <a16:creationId xmlns:a16="http://schemas.microsoft.com/office/drawing/2014/main" id="{00000000-0008-0000-0000-00002B000000}"/>
            </a:ext>
          </a:extLst>
        </xdr:cNvPr>
        <xdr:cNvCxnSpPr/>
      </xdr:nvCxnSpPr>
      <xdr:spPr>
        <a:xfrm>
          <a:off x="66040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355600</xdr:colOff>
      <xdr:row>1</xdr:row>
      <xdr:rowOff>1638300</xdr:rowOff>
    </xdr:from>
    <xdr:to>
      <xdr:col>5</xdr:col>
      <xdr:colOff>368300</xdr:colOff>
      <xdr:row>1</xdr:row>
      <xdr:rowOff>2184400</xdr:rowOff>
    </xdr:to>
    <xdr:cxnSp macro="">
      <xdr:nvCxnSpPr>
        <xdr:cNvPr id="46" name="Straight Arrow Connector 45">
          <a:extLst>
            <a:ext uri="{FF2B5EF4-FFF2-40B4-BE49-F238E27FC236}">
              <a16:creationId xmlns:a16="http://schemas.microsoft.com/office/drawing/2014/main" id="{00000000-0008-0000-0000-00002E000000}"/>
            </a:ext>
          </a:extLst>
        </xdr:cNvPr>
        <xdr:cNvCxnSpPr/>
      </xdr:nvCxnSpPr>
      <xdr:spPr>
        <a:xfrm>
          <a:off x="4699000" y="42291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355600</xdr:colOff>
      <xdr:row>1</xdr:row>
      <xdr:rowOff>1651000</xdr:rowOff>
    </xdr:from>
    <xdr:to>
      <xdr:col>3</xdr:col>
      <xdr:colOff>368300</xdr:colOff>
      <xdr:row>1</xdr:row>
      <xdr:rowOff>2197100</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34036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355600</xdr:colOff>
      <xdr:row>1</xdr:row>
      <xdr:rowOff>1676400</xdr:rowOff>
    </xdr:from>
    <xdr:to>
      <xdr:col>13</xdr:col>
      <xdr:colOff>368300</xdr:colOff>
      <xdr:row>2</xdr:row>
      <xdr:rowOff>0</xdr:rowOff>
    </xdr:to>
    <xdr:cxnSp macro="">
      <xdr:nvCxnSpPr>
        <xdr:cNvPr id="50" name="Straight Arrow Connector 49">
          <a:extLst>
            <a:ext uri="{FF2B5EF4-FFF2-40B4-BE49-F238E27FC236}">
              <a16:creationId xmlns:a16="http://schemas.microsoft.com/office/drawing/2014/main" id="{00000000-0008-0000-0000-000032000000}"/>
            </a:ext>
          </a:extLst>
        </xdr:cNvPr>
        <xdr:cNvCxnSpPr/>
      </xdr:nvCxnSpPr>
      <xdr:spPr>
        <a:xfrm>
          <a:off x="9880600" y="4267200"/>
          <a:ext cx="12700" cy="6350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342900</xdr:colOff>
      <xdr:row>1</xdr:row>
      <xdr:rowOff>1676400</xdr:rowOff>
    </xdr:from>
    <xdr:to>
      <xdr:col>10</xdr:col>
      <xdr:colOff>355600</xdr:colOff>
      <xdr:row>2</xdr:row>
      <xdr:rowOff>0</xdr:rowOff>
    </xdr:to>
    <xdr:cxnSp macro="">
      <xdr:nvCxnSpPr>
        <xdr:cNvPr id="53" name="Straight Arrow Connector 52">
          <a:extLst>
            <a:ext uri="{FF2B5EF4-FFF2-40B4-BE49-F238E27FC236}">
              <a16:creationId xmlns:a16="http://schemas.microsoft.com/office/drawing/2014/main" id="{00000000-0008-0000-0000-000035000000}"/>
            </a:ext>
          </a:extLst>
        </xdr:cNvPr>
        <xdr:cNvCxnSpPr/>
      </xdr:nvCxnSpPr>
      <xdr:spPr>
        <a:xfrm>
          <a:off x="7924800" y="4267200"/>
          <a:ext cx="12700" cy="6350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393700</xdr:colOff>
      <xdr:row>1</xdr:row>
      <xdr:rowOff>1651000</xdr:rowOff>
    </xdr:from>
    <xdr:to>
      <xdr:col>16</xdr:col>
      <xdr:colOff>406400</xdr:colOff>
      <xdr:row>1</xdr:row>
      <xdr:rowOff>2197100</xdr:rowOff>
    </xdr:to>
    <xdr:cxnSp macro="">
      <xdr:nvCxnSpPr>
        <xdr:cNvPr id="56" name="Straight Arrow Connector 55">
          <a:extLst>
            <a:ext uri="{FF2B5EF4-FFF2-40B4-BE49-F238E27FC236}">
              <a16:creationId xmlns:a16="http://schemas.microsoft.com/office/drawing/2014/main" id="{00000000-0008-0000-0000-000038000000}"/>
            </a:ext>
          </a:extLst>
        </xdr:cNvPr>
        <xdr:cNvCxnSpPr/>
      </xdr:nvCxnSpPr>
      <xdr:spPr>
        <a:xfrm>
          <a:off x="118618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1130300</xdr:colOff>
      <xdr:row>1</xdr:row>
      <xdr:rowOff>254000</xdr:rowOff>
    </xdr:from>
    <xdr:to>
      <xdr:col>17</xdr:col>
      <xdr:colOff>1168400</xdr:colOff>
      <xdr:row>1</xdr:row>
      <xdr:rowOff>2184400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3843000" y="2844800"/>
          <a:ext cx="38100" cy="19304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1</xdr:row>
      <xdr:rowOff>2298700</xdr:rowOff>
    </xdr:from>
    <xdr:to>
      <xdr:col>20</xdr:col>
      <xdr:colOff>304800</xdr:colOff>
      <xdr:row>2</xdr:row>
      <xdr:rowOff>279400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0" y="4889500"/>
          <a:ext cx="17030700" cy="292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
  <sheetViews>
    <sheetView tabSelected="1" topLeftCell="A2" workbookViewId="0">
      <selection activeCell="A2" sqref="A2"/>
    </sheetView>
  </sheetViews>
  <sheetFormatPr defaultColWidth="11" defaultRowHeight="321" customHeight="1" x14ac:dyDescent="0.25"/>
  <cols>
    <col min="1" max="1" width="23.875" customWidth="1"/>
    <col min="2" max="2" width="7.625" customWidth="1"/>
    <col min="3" max="16" width="8.5" customWidth="1"/>
    <col min="17" max="17" width="16.375" customWidth="1"/>
    <col min="18" max="18" width="30.625" customWidth="1"/>
  </cols>
  <sheetData>
    <row r="1" spans="1:27" ht="204" customHeight="1" x14ac:dyDescent="0.35">
      <c r="A1" s="1" t="s">
        <v>0</v>
      </c>
      <c r="B1" s="241" t="s">
        <v>1</v>
      </c>
      <c r="C1" s="242"/>
      <c r="D1" s="242"/>
      <c r="E1" s="242"/>
      <c r="F1" s="242"/>
      <c r="G1" s="242"/>
      <c r="H1" s="242"/>
      <c r="I1" s="242"/>
      <c r="J1" s="242"/>
      <c r="K1" s="242"/>
      <c r="L1" s="242"/>
      <c r="M1" s="242"/>
      <c r="N1" s="242"/>
      <c r="O1" s="242"/>
      <c r="P1" s="242"/>
      <c r="Q1" s="243"/>
      <c r="R1" s="2" t="s">
        <v>2</v>
      </c>
      <c r="S1" s="7"/>
      <c r="T1" s="7"/>
      <c r="U1" s="7"/>
      <c r="V1" s="7"/>
      <c r="W1" s="7"/>
      <c r="X1" s="7"/>
      <c r="Y1" s="7"/>
      <c r="Z1" s="7"/>
      <c r="AA1" s="7"/>
    </row>
    <row r="2" spans="1:27" ht="182.1" customHeight="1" x14ac:dyDescent="0.25">
      <c r="A2" s="3"/>
      <c r="B2" s="4"/>
      <c r="C2" s="5"/>
      <c r="D2" s="5"/>
      <c r="E2" s="5"/>
      <c r="F2" s="5"/>
      <c r="G2" s="5"/>
      <c r="H2" s="5"/>
      <c r="I2" s="5"/>
      <c r="J2" s="5"/>
      <c r="K2" s="5"/>
      <c r="L2" s="5"/>
      <c r="M2" s="5"/>
      <c r="N2" s="5"/>
      <c r="O2" s="5"/>
      <c r="P2" s="5"/>
      <c r="Q2" s="5"/>
      <c r="R2" s="6"/>
      <c r="S2" s="7"/>
      <c r="T2" s="7"/>
      <c r="U2" s="7"/>
      <c r="V2" s="7"/>
      <c r="W2" s="7"/>
      <c r="X2" s="7"/>
      <c r="Y2" s="7"/>
      <c r="Z2" s="7"/>
      <c r="AA2" s="7"/>
    </row>
    <row r="3" spans="1:27" s="7" customFormat="1" ht="321" customHeight="1" x14ac:dyDescent="0.25"/>
    <row r="4" spans="1:27" s="7" customFormat="1" ht="321" customHeight="1" x14ac:dyDescent="0.25"/>
    <row r="5" spans="1:27" s="7" customFormat="1" ht="321" customHeight="1" x14ac:dyDescent="0.25"/>
  </sheetData>
  <mergeCells count="1">
    <mergeCell ref="B1:Q1"/>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0"/>
  <sheetViews>
    <sheetView zoomScaleNormal="100" workbookViewId="0">
      <selection activeCell="G19" sqref="G19"/>
    </sheetView>
  </sheetViews>
  <sheetFormatPr defaultColWidth="11" defaultRowHeight="12.75" x14ac:dyDescent="0.2"/>
  <cols>
    <col min="1" max="2" width="11" style="9"/>
    <col min="3" max="29" width="8.875" style="10" customWidth="1"/>
    <col min="30" max="16384" width="11" style="9"/>
  </cols>
  <sheetData>
    <row r="1" spans="1:29" x14ac:dyDescent="0.2">
      <c r="A1" s="8" t="s">
        <v>90</v>
      </c>
    </row>
    <row r="2" spans="1:29" x14ac:dyDescent="0.2">
      <c r="A2" s="8" t="s">
        <v>101</v>
      </c>
    </row>
    <row r="4" spans="1:29" ht="119.45" customHeight="1" x14ac:dyDescent="0.2">
      <c r="C4" s="244" t="s">
        <v>92</v>
      </c>
      <c r="D4" s="245"/>
      <c r="E4" s="245"/>
      <c r="F4" s="244" t="s">
        <v>93</v>
      </c>
      <c r="G4" s="245"/>
      <c r="H4" s="246"/>
      <c r="I4" s="247" t="s">
        <v>94</v>
      </c>
      <c r="J4" s="245"/>
      <c r="K4" s="245"/>
      <c r="L4" s="244" t="s">
        <v>95</v>
      </c>
      <c r="M4" s="245"/>
      <c r="N4" s="246"/>
      <c r="O4" s="247" t="s">
        <v>96</v>
      </c>
      <c r="P4" s="245"/>
      <c r="Q4" s="245"/>
      <c r="R4" s="244" t="s">
        <v>97</v>
      </c>
      <c r="S4" s="245"/>
      <c r="T4" s="246"/>
      <c r="U4" s="247" t="s">
        <v>98</v>
      </c>
      <c r="V4" s="245"/>
      <c r="W4" s="245"/>
      <c r="X4" s="244" t="s">
        <v>99</v>
      </c>
      <c r="Y4" s="245"/>
      <c r="Z4" s="246"/>
      <c r="AA4" s="247" t="s">
        <v>100</v>
      </c>
      <c r="AB4" s="245"/>
      <c r="AC4" s="246"/>
    </row>
    <row r="5" spans="1:29"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3" t="s">
        <v>10</v>
      </c>
      <c r="AB5" s="13" t="s">
        <v>11</v>
      </c>
      <c r="AC5" s="14" t="s">
        <v>12</v>
      </c>
    </row>
    <row r="6" spans="1:29" x14ac:dyDescent="0.2">
      <c r="A6" s="15" t="s">
        <v>13</v>
      </c>
      <c r="B6" s="16" t="s">
        <v>14</v>
      </c>
      <c r="C6" s="23">
        <v>33.799999999999997</v>
      </c>
      <c r="D6" s="20">
        <v>32.869999999999997</v>
      </c>
      <c r="E6" s="20">
        <v>33.33</v>
      </c>
      <c r="F6" s="23">
        <v>44.67</v>
      </c>
      <c r="G6" s="20">
        <v>40.04</v>
      </c>
      <c r="H6" s="21">
        <v>15.29</v>
      </c>
      <c r="I6" s="20">
        <v>29.63</v>
      </c>
      <c r="J6" s="20">
        <v>51.85</v>
      </c>
      <c r="K6" s="20">
        <v>18.52</v>
      </c>
      <c r="L6" s="23">
        <v>43.67</v>
      </c>
      <c r="M6" s="20">
        <v>30.72</v>
      </c>
      <c r="N6" s="21">
        <v>25.61</v>
      </c>
      <c r="O6" s="20">
        <v>9.52</v>
      </c>
      <c r="P6" s="20">
        <v>40.479999999999997</v>
      </c>
      <c r="Q6" s="20">
        <v>50</v>
      </c>
      <c r="R6" s="23">
        <v>50.01</v>
      </c>
      <c r="S6" s="20">
        <v>36.049999999999997</v>
      </c>
      <c r="T6" s="21">
        <v>13.95</v>
      </c>
      <c r="U6" s="20">
        <v>50.01</v>
      </c>
      <c r="V6" s="20">
        <v>36.049999999999997</v>
      </c>
      <c r="W6" s="20">
        <v>13.95</v>
      </c>
      <c r="X6" s="17">
        <v>0</v>
      </c>
      <c r="Y6" s="18">
        <v>0</v>
      </c>
      <c r="Z6" s="19">
        <v>0</v>
      </c>
      <c r="AA6" s="17">
        <v>0</v>
      </c>
      <c r="AB6" s="18">
        <v>0</v>
      </c>
      <c r="AC6" s="19">
        <v>0</v>
      </c>
    </row>
    <row r="7" spans="1:29" x14ac:dyDescent="0.2">
      <c r="A7" s="22"/>
      <c r="B7" s="16" t="s">
        <v>15</v>
      </c>
      <c r="C7" s="23">
        <f>(49.36+54.65+25.28)/3</f>
        <v>43.096666666666664</v>
      </c>
      <c r="D7" s="20">
        <f>(41.7+45.35+59.55)/3</f>
        <v>48.866666666666674</v>
      </c>
      <c r="E7" s="20">
        <f>(8.94+0+15.17)/3</f>
        <v>8.0366666666666671</v>
      </c>
      <c r="F7" s="23">
        <v>52.54</v>
      </c>
      <c r="G7" s="20">
        <v>37.69</v>
      </c>
      <c r="H7" s="21">
        <v>9.77</v>
      </c>
      <c r="I7" s="20">
        <v>33.83</v>
      </c>
      <c r="J7" s="20">
        <v>49.05</v>
      </c>
      <c r="K7" s="20">
        <v>17.13</v>
      </c>
      <c r="L7" s="23">
        <v>48.59</v>
      </c>
      <c r="M7" s="20">
        <v>41.44</v>
      </c>
      <c r="N7" s="21">
        <v>9.9700000000000006</v>
      </c>
      <c r="O7" s="20">
        <v>43.42</v>
      </c>
      <c r="P7" s="20">
        <v>35.01</v>
      </c>
      <c r="Q7" s="20">
        <v>21.47</v>
      </c>
      <c r="R7" s="23">
        <v>50.14</v>
      </c>
      <c r="S7" s="20">
        <v>42.25</v>
      </c>
      <c r="T7" s="21">
        <v>7.6</v>
      </c>
      <c r="U7" s="20">
        <v>26.44</v>
      </c>
      <c r="V7" s="20">
        <v>67.34</v>
      </c>
      <c r="W7" s="20">
        <v>6.22</v>
      </c>
      <c r="X7" s="23">
        <v>62.76</v>
      </c>
      <c r="Y7" s="20">
        <v>27.58</v>
      </c>
      <c r="Z7" s="21">
        <v>9.67</v>
      </c>
      <c r="AA7" s="17">
        <v>0</v>
      </c>
      <c r="AB7" s="18">
        <v>0</v>
      </c>
      <c r="AC7" s="19">
        <v>0</v>
      </c>
    </row>
    <row r="8" spans="1:29" x14ac:dyDescent="0.2">
      <c r="A8" s="15" t="s">
        <v>16</v>
      </c>
      <c r="B8" s="16" t="s">
        <v>17</v>
      </c>
      <c r="C8" s="23">
        <f>(47.2+29.58+100+3.13)/4</f>
        <v>44.977499999999999</v>
      </c>
      <c r="D8" s="20">
        <f>(46.77+53.38+0+50.13)/4</f>
        <v>37.57</v>
      </c>
      <c r="E8" s="20">
        <f>(6.03+17.04+11.73)/4</f>
        <v>8.6999999999999993</v>
      </c>
      <c r="F8" s="23">
        <v>66.64</v>
      </c>
      <c r="G8" s="20">
        <v>23.45</v>
      </c>
      <c r="H8" s="21">
        <v>9.91</v>
      </c>
      <c r="I8" s="20">
        <v>33.33</v>
      </c>
      <c r="J8" s="20">
        <v>58.89</v>
      </c>
      <c r="K8" s="20">
        <v>7.78</v>
      </c>
      <c r="L8" s="23">
        <v>57.66</v>
      </c>
      <c r="M8" s="20">
        <v>32.96</v>
      </c>
      <c r="N8" s="21">
        <v>9.39</v>
      </c>
      <c r="O8" s="20">
        <v>61.96</v>
      </c>
      <c r="P8" s="20">
        <v>34.18</v>
      </c>
      <c r="Q8" s="20">
        <v>4.09</v>
      </c>
      <c r="R8" s="23">
        <v>28.88</v>
      </c>
      <c r="S8" s="20">
        <v>63.8</v>
      </c>
      <c r="T8" s="21">
        <v>7.33</v>
      </c>
      <c r="U8" s="20">
        <v>35.33</v>
      </c>
      <c r="V8" s="20">
        <v>56.2</v>
      </c>
      <c r="W8" s="20">
        <v>8.4700000000000006</v>
      </c>
      <c r="X8" s="23">
        <v>37.950000000000003</v>
      </c>
      <c r="Y8" s="20">
        <v>50.18</v>
      </c>
      <c r="Z8" s="21">
        <v>11.87</v>
      </c>
      <c r="AA8" s="17">
        <v>0</v>
      </c>
      <c r="AB8" s="18">
        <v>0</v>
      </c>
      <c r="AC8" s="19">
        <v>0</v>
      </c>
    </row>
    <row r="9" spans="1:29" x14ac:dyDescent="0.2">
      <c r="A9" s="22"/>
      <c r="B9" s="16" t="s">
        <v>18</v>
      </c>
      <c r="C9" s="23">
        <f>(50.92+63.52+100+66.67)/4</f>
        <v>70.277500000000003</v>
      </c>
      <c r="D9" s="20">
        <f>(44.97+29.87+0+22.6)/4</f>
        <v>24.36</v>
      </c>
      <c r="E9" s="20">
        <f>(4.11+6.6+0+10.73)/4</f>
        <v>5.36</v>
      </c>
      <c r="F9" s="23">
        <v>56.61</v>
      </c>
      <c r="G9" s="20">
        <v>31.7</v>
      </c>
      <c r="H9" s="21">
        <v>11.69</v>
      </c>
      <c r="I9" s="20">
        <v>67.849999999999994</v>
      </c>
      <c r="J9" s="20">
        <v>23.48</v>
      </c>
      <c r="K9" s="20">
        <v>8.67</v>
      </c>
      <c r="L9" s="23">
        <v>67.2</v>
      </c>
      <c r="M9" s="20">
        <v>26.11</v>
      </c>
      <c r="N9" s="21">
        <v>10.68</v>
      </c>
      <c r="O9" s="20">
        <v>45.66</v>
      </c>
      <c r="P9" s="20">
        <v>47.61</v>
      </c>
      <c r="Q9" s="20">
        <v>6.72</v>
      </c>
      <c r="R9" s="23">
        <v>58.84</v>
      </c>
      <c r="S9" s="20">
        <v>37.18</v>
      </c>
      <c r="T9" s="21">
        <v>3.98</v>
      </c>
      <c r="U9" s="20">
        <v>57.26</v>
      </c>
      <c r="V9" s="20">
        <v>37.74</v>
      </c>
      <c r="W9" s="20">
        <v>5</v>
      </c>
      <c r="X9" s="23">
        <v>59.31</v>
      </c>
      <c r="Y9" s="20">
        <v>39.44</v>
      </c>
      <c r="Z9" s="21">
        <v>1.25</v>
      </c>
      <c r="AA9" s="17">
        <v>0</v>
      </c>
      <c r="AB9" s="18">
        <v>0</v>
      </c>
      <c r="AC9" s="19">
        <v>0</v>
      </c>
    </row>
    <row r="10" spans="1:29" x14ac:dyDescent="0.2">
      <c r="A10" s="15" t="s">
        <v>19</v>
      </c>
      <c r="B10" s="16" t="s">
        <v>20</v>
      </c>
      <c r="C10" s="23">
        <f>(50.96+44.27+62.96+43.85)/4</f>
        <v>50.51</v>
      </c>
      <c r="D10" s="20">
        <f>(44.63+49.62+29.63+46.69)/4</f>
        <v>42.642499999999998</v>
      </c>
      <c r="E10" s="20">
        <f>(4.41+6.11+7.41+9.46)/4</f>
        <v>6.8475000000000001</v>
      </c>
      <c r="F10" s="23">
        <v>58.02</v>
      </c>
      <c r="G10" s="20">
        <v>35.729999999999997</v>
      </c>
      <c r="H10" s="21">
        <v>6.25</v>
      </c>
      <c r="I10" s="20">
        <v>39.11</v>
      </c>
      <c r="J10" s="20">
        <v>51.09</v>
      </c>
      <c r="K10" s="20">
        <v>9.94</v>
      </c>
      <c r="L10" s="23">
        <v>40.93</v>
      </c>
      <c r="M10" s="20">
        <v>52.02</v>
      </c>
      <c r="N10" s="21">
        <v>7.06</v>
      </c>
      <c r="O10" s="20">
        <v>5.56</v>
      </c>
      <c r="P10" s="20">
        <v>86.77</v>
      </c>
      <c r="Q10" s="20">
        <v>15.36</v>
      </c>
      <c r="R10" s="23">
        <v>50.25</v>
      </c>
      <c r="S10" s="20">
        <v>44.25</v>
      </c>
      <c r="T10" s="21">
        <v>5.5</v>
      </c>
      <c r="U10" s="20">
        <v>47.36</v>
      </c>
      <c r="V10" s="20">
        <v>46.66</v>
      </c>
      <c r="W10" s="20">
        <v>5.98</v>
      </c>
      <c r="X10" s="23">
        <v>5.36</v>
      </c>
      <c r="Y10" s="20">
        <v>75.37</v>
      </c>
      <c r="Z10" s="21">
        <v>19.28</v>
      </c>
      <c r="AA10" s="17">
        <v>0</v>
      </c>
      <c r="AB10" s="18">
        <v>0</v>
      </c>
      <c r="AC10" s="19">
        <v>0</v>
      </c>
    </row>
    <row r="11" spans="1:29" x14ac:dyDescent="0.2">
      <c r="A11" s="22"/>
      <c r="B11" s="16" t="s">
        <v>21</v>
      </c>
      <c r="C11" s="23">
        <f>(52.5+43.35+58.33+47.97)/4</f>
        <v>50.537500000000001</v>
      </c>
      <c r="D11" s="20">
        <f>(38.85+54.11+34.72+40.22)/4</f>
        <v>41.975000000000001</v>
      </c>
      <c r="E11" s="20">
        <f>(8.65+2.53+6.94+11.81)/4</f>
        <v>7.4824999999999999</v>
      </c>
      <c r="F11" s="23">
        <v>57.6</v>
      </c>
      <c r="G11" s="20">
        <v>35.549999999999997</v>
      </c>
      <c r="H11" s="21">
        <v>9.35</v>
      </c>
      <c r="I11" s="20">
        <v>47.98</v>
      </c>
      <c r="J11" s="20">
        <v>37.9</v>
      </c>
      <c r="K11" s="20">
        <v>14.12</v>
      </c>
      <c r="L11" s="23">
        <v>49.53</v>
      </c>
      <c r="M11" s="20">
        <v>41.31</v>
      </c>
      <c r="N11" s="21">
        <v>9.17</v>
      </c>
      <c r="O11" s="20">
        <v>29.68</v>
      </c>
      <c r="P11" s="20">
        <v>64.06</v>
      </c>
      <c r="Q11" s="20">
        <v>6.24</v>
      </c>
      <c r="R11" s="23">
        <v>51.64</v>
      </c>
      <c r="S11" s="20">
        <v>43.2</v>
      </c>
      <c r="T11" s="21">
        <v>5.16</v>
      </c>
      <c r="U11" s="20">
        <v>57.29</v>
      </c>
      <c r="V11" s="20">
        <v>35.479999999999997</v>
      </c>
      <c r="W11" s="20">
        <v>7.23</v>
      </c>
      <c r="X11" s="23">
        <v>33.33</v>
      </c>
      <c r="Y11" s="20">
        <v>66.67</v>
      </c>
      <c r="Z11" s="21">
        <v>0</v>
      </c>
      <c r="AA11" s="17">
        <v>0</v>
      </c>
      <c r="AB11" s="18">
        <v>0</v>
      </c>
      <c r="AC11" s="19">
        <v>0</v>
      </c>
    </row>
    <row r="12" spans="1:29" x14ac:dyDescent="0.2">
      <c r="A12" s="15" t="s">
        <v>22</v>
      </c>
      <c r="B12" s="16" t="s">
        <v>23</v>
      </c>
      <c r="C12" s="23">
        <v>59.88</v>
      </c>
      <c r="D12" s="20">
        <v>34.479999999999997</v>
      </c>
      <c r="E12" s="20">
        <v>5.64</v>
      </c>
      <c r="F12" s="23">
        <v>67.97</v>
      </c>
      <c r="G12" s="20">
        <v>23.66</v>
      </c>
      <c r="H12" s="21">
        <v>8.3699999999999992</v>
      </c>
      <c r="I12" s="20">
        <v>41.83</v>
      </c>
      <c r="J12" s="20">
        <v>52.94</v>
      </c>
      <c r="K12" s="20">
        <v>5.23</v>
      </c>
      <c r="L12" s="23">
        <v>56.18</v>
      </c>
      <c r="M12" s="20">
        <v>36.96</v>
      </c>
      <c r="N12" s="21">
        <v>6.85</v>
      </c>
      <c r="O12" s="20">
        <v>74.069999999999993</v>
      </c>
      <c r="P12" s="20">
        <v>21.16</v>
      </c>
      <c r="Q12" s="20">
        <v>4.76</v>
      </c>
      <c r="R12" s="23">
        <v>50.99</v>
      </c>
      <c r="S12" s="20">
        <v>43.78</v>
      </c>
      <c r="T12" s="21">
        <v>5.23</v>
      </c>
      <c r="U12" s="20">
        <v>55.36</v>
      </c>
      <c r="V12" s="20">
        <v>39.950000000000003</v>
      </c>
      <c r="W12" s="20">
        <v>4.6900000000000004</v>
      </c>
      <c r="X12" s="23">
        <v>0</v>
      </c>
      <c r="Y12" s="20">
        <v>94.32</v>
      </c>
      <c r="Z12" s="21">
        <v>5.68</v>
      </c>
      <c r="AA12" s="17">
        <v>0</v>
      </c>
      <c r="AB12" s="18">
        <v>0</v>
      </c>
      <c r="AC12" s="19">
        <v>0</v>
      </c>
    </row>
    <row r="13" spans="1:29" x14ac:dyDescent="0.2">
      <c r="A13" s="22"/>
      <c r="B13" s="16" t="s">
        <v>24</v>
      </c>
      <c r="C13" s="23">
        <v>46.59</v>
      </c>
      <c r="D13" s="20">
        <v>43.21</v>
      </c>
      <c r="E13" s="20">
        <v>10.199999999999999</v>
      </c>
      <c r="F13" s="23">
        <v>55.82</v>
      </c>
      <c r="G13" s="20">
        <v>32.549999999999997</v>
      </c>
      <c r="H13" s="21">
        <v>11.62</v>
      </c>
      <c r="I13" s="20">
        <v>49.69</v>
      </c>
      <c r="J13" s="20">
        <v>39.880000000000003</v>
      </c>
      <c r="K13" s="20">
        <v>10.43</v>
      </c>
      <c r="L13" s="23">
        <v>38.67</v>
      </c>
      <c r="M13" s="20">
        <v>46.26</v>
      </c>
      <c r="N13" s="21">
        <v>15.07</v>
      </c>
      <c r="O13" s="20">
        <v>26.95</v>
      </c>
      <c r="P13" s="20">
        <v>56.29</v>
      </c>
      <c r="Q13" s="20">
        <v>16.77</v>
      </c>
      <c r="R13" s="23">
        <v>55.76</v>
      </c>
      <c r="S13" s="20">
        <v>34.03</v>
      </c>
      <c r="T13" s="21">
        <v>10.210000000000001</v>
      </c>
      <c r="U13" s="20">
        <v>59.07</v>
      </c>
      <c r="V13" s="20">
        <v>28.72</v>
      </c>
      <c r="W13" s="20">
        <v>12.21</v>
      </c>
      <c r="X13" s="23">
        <v>29.73</v>
      </c>
      <c r="Y13" s="20">
        <v>70.27</v>
      </c>
      <c r="Z13" s="21">
        <v>0</v>
      </c>
      <c r="AA13" s="17">
        <v>0</v>
      </c>
      <c r="AB13" s="18">
        <v>0</v>
      </c>
      <c r="AC13" s="19">
        <v>0</v>
      </c>
    </row>
    <row r="14" spans="1:29" x14ac:dyDescent="0.2">
      <c r="A14" s="15" t="s">
        <v>26</v>
      </c>
      <c r="B14" s="16" t="s">
        <v>27</v>
      </c>
      <c r="C14" s="23">
        <v>37.1</v>
      </c>
      <c r="D14" s="20">
        <v>54.45</v>
      </c>
      <c r="E14" s="20">
        <v>8.4499999999999993</v>
      </c>
      <c r="F14" s="23">
        <v>10.63</v>
      </c>
      <c r="G14" s="20">
        <v>81.459999999999994</v>
      </c>
      <c r="H14" s="21">
        <v>7.91</v>
      </c>
      <c r="I14" s="20">
        <v>60.15</v>
      </c>
      <c r="J14" s="20">
        <v>25.56</v>
      </c>
      <c r="K14" s="20">
        <v>14.29</v>
      </c>
      <c r="L14" s="23">
        <v>7.48</v>
      </c>
      <c r="M14" s="20">
        <v>85.95</v>
      </c>
      <c r="N14" s="21">
        <v>6.56</v>
      </c>
      <c r="O14" s="20">
        <v>0</v>
      </c>
      <c r="P14" s="20">
        <v>95.05</v>
      </c>
      <c r="Q14" s="20">
        <v>4.95</v>
      </c>
      <c r="R14" s="23">
        <v>55.35</v>
      </c>
      <c r="S14" s="20">
        <v>33.380000000000003</v>
      </c>
      <c r="T14" s="21">
        <v>11.27</v>
      </c>
      <c r="U14" s="20">
        <v>52.8</v>
      </c>
      <c r="V14" s="20">
        <v>35.549999999999997</v>
      </c>
      <c r="W14" s="20">
        <v>11.66</v>
      </c>
      <c r="X14" s="23">
        <v>61.22</v>
      </c>
      <c r="Y14" s="20">
        <v>34.69</v>
      </c>
      <c r="Z14" s="21">
        <v>4.08</v>
      </c>
      <c r="AA14" s="18">
        <v>0</v>
      </c>
      <c r="AB14" s="18">
        <v>0</v>
      </c>
      <c r="AC14" s="19">
        <v>0</v>
      </c>
    </row>
    <row r="15" spans="1:29" x14ac:dyDescent="0.2">
      <c r="A15" s="24"/>
      <c r="B15" s="16" t="s">
        <v>28</v>
      </c>
      <c r="C15" s="23">
        <v>20.72</v>
      </c>
      <c r="D15" s="20">
        <v>67.08</v>
      </c>
      <c r="E15" s="20">
        <v>12.2</v>
      </c>
      <c r="F15" s="23">
        <v>2.5499999999999998</v>
      </c>
      <c r="G15" s="20">
        <v>86.42</v>
      </c>
      <c r="H15" s="21">
        <v>11.03</v>
      </c>
      <c r="I15" s="20">
        <v>1.1299999999999999</v>
      </c>
      <c r="J15" s="20">
        <v>84.17</v>
      </c>
      <c r="K15" s="20">
        <v>14.7</v>
      </c>
      <c r="L15" s="23">
        <v>14.65</v>
      </c>
      <c r="M15" s="20">
        <v>76.989999999999995</v>
      </c>
      <c r="N15" s="21">
        <v>8.35</v>
      </c>
      <c r="O15" s="20">
        <v>26.09</v>
      </c>
      <c r="P15" s="20">
        <v>72.17</v>
      </c>
      <c r="Q15" s="20">
        <v>1.74</v>
      </c>
      <c r="R15" s="23">
        <v>40.49</v>
      </c>
      <c r="S15" s="20">
        <v>47.91</v>
      </c>
      <c r="T15" s="21">
        <v>11.6</v>
      </c>
      <c r="U15" s="20">
        <v>12.01</v>
      </c>
      <c r="V15" s="20">
        <v>74.13</v>
      </c>
      <c r="W15" s="20">
        <v>13.87</v>
      </c>
      <c r="X15" s="23">
        <v>34.479999999999997</v>
      </c>
      <c r="Y15" s="20">
        <v>44.83</v>
      </c>
      <c r="Z15" s="21">
        <v>20.69</v>
      </c>
      <c r="AA15" s="18">
        <v>0</v>
      </c>
      <c r="AB15" s="18">
        <v>0</v>
      </c>
      <c r="AC15" s="19">
        <v>0</v>
      </c>
    </row>
    <row r="16" spans="1:29" x14ac:dyDescent="0.2">
      <c r="A16" s="15" t="s">
        <v>29</v>
      </c>
      <c r="B16" s="16" t="s">
        <v>30</v>
      </c>
      <c r="C16" s="23">
        <v>18.03</v>
      </c>
      <c r="D16" s="20">
        <v>72.11</v>
      </c>
      <c r="E16" s="20">
        <v>9.86</v>
      </c>
      <c r="F16" s="23">
        <v>1.47</v>
      </c>
      <c r="G16" s="20">
        <v>87.06</v>
      </c>
      <c r="H16" s="21">
        <v>11.47</v>
      </c>
      <c r="I16" s="26">
        <v>0</v>
      </c>
      <c r="J16" s="27">
        <v>94.55</v>
      </c>
      <c r="K16" s="28">
        <v>5.45</v>
      </c>
      <c r="L16" s="27">
        <v>1.48</v>
      </c>
      <c r="M16" s="27">
        <v>81.83</v>
      </c>
      <c r="N16" s="28">
        <v>16.690000000000001</v>
      </c>
      <c r="O16" s="23">
        <v>0</v>
      </c>
      <c r="P16" s="20">
        <v>83.45</v>
      </c>
      <c r="Q16" s="20">
        <v>16.55</v>
      </c>
      <c r="R16" s="23">
        <v>33.99</v>
      </c>
      <c r="S16" s="20">
        <v>58.92</v>
      </c>
      <c r="T16" s="21">
        <v>7.08</v>
      </c>
      <c r="U16" s="20">
        <v>25.75</v>
      </c>
      <c r="V16" s="20">
        <v>65.88</v>
      </c>
      <c r="W16" s="21">
        <v>8.3699999999999992</v>
      </c>
      <c r="X16" s="18">
        <v>0</v>
      </c>
      <c r="Y16" s="18">
        <v>0</v>
      </c>
      <c r="Z16" s="19">
        <v>0</v>
      </c>
      <c r="AA16" s="18">
        <v>0</v>
      </c>
      <c r="AB16" s="18">
        <v>0</v>
      </c>
      <c r="AC16" s="19">
        <v>0</v>
      </c>
    </row>
    <row r="17" spans="1:29" s="30" customFormat="1" x14ac:dyDescent="0.2">
      <c r="A17" s="24"/>
      <c r="B17" s="16" t="s">
        <v>31</v>
      </c>
      <c r="C17" s="23">
        <v>2.1</v>
      </c>
      <c r="D17" s="20">
        <v>87.29</v>
      </c>
      <c r="E17" s="20">
        <v>10.61</v>
      </c>
      <c r="F17" s="23">
        <v>1.19</v>
      </c>
      <c r="G17" s="20">
        <v>87.28</v>
      </c>
      <c r="H17" s="21">
        <v>11.53</v>
      </c>
      <c r="I17" s="26">
        <v>0</v>
      </c>
      <c r="J17" s="27">
        <v>91.73</v>
      </c>
      <c r="K17" s="28">
        <v>8.27</v>
      </c>
      <c r="L17" s="27">
        <v>1.03</v>
      </c>
      <c r="M17" s="27">
        <v>95.12</v>
      </c>
      <c r="N17" s="28">
        <v>3.85</v>
      </c>
      <c r="O17" s="40">
        <v>0</v>
      </c>
      <c r="P17" s="40">
        <v>98.69</v>
      </c>
      <c r="Q17" s="40">
        <v>1.31</v>
      </c>
      <c r="R17" s="43">
        <v>6.3</v>
      </c>
      <c r="S17" s="40">
        <v>91.94</v>
      </c>
      <c r="T17" s="44">
        <v>1.76</v>
      </c>
      <c r="U17" s="40">
        <v>2.15</v>
      </c>
      <c r="V17" s="40">
        <v>87.36</v>
      </c>
      <c r="W17" s="44">
        <v>10.49</v>
      </c>
      <c r="X17" s="40">
        <v>0</v>
      </c>
      <c r="Y17" s="40">
        <v>96.43</v>
      </c>
      <c r="Z17" s="44">
        <v>3.57</v>
      </c>
      <c r="AA17" s="18">
        <v>0</v>
      </c>
      <c r="AB17" s="18">
        <v>0</v>
      </c>
      <c r="AC17" s="19">
        <v>0</v>
      </c>
    </row>
    <row r="18" spans="1:29" x14ac:dyDescent="0.2">
      <c r="A18" s="15" t="s">
        <v>32</v>
      </c>
      <c r="B18" s="16" t="s">
        <v>33</v>
      </c>
      <c r="C18" s="23">
        <v>14.16</v>
      </c>
      <c r="D18" s="20">
        <v>75.11</v>
      </c>
      <c r="E18" s="21">
        <v>10.73</v>
      </c>
      <c r="F18" s="23">
        <v>5.88</v>
      </c>
      <c r="G18" s="20">
        <v>83.84</v>
      </c>
      <c r="H18" s="21">
        <v>10.28</v>
      </c>
      <c r="I18" s="27">
        <v>2.27</v>
      </c>
      <c r="J18" s="27">
        <v>89.96</v>
      </c>
      <c r="K18" s="27">
        <v>7.77</v>
      </c>
      <c r="L18" s="26">
        <v>9.39</v>
      </c>
      <c r="M18" s="27">
        <v>80.41</v>
      </c>
      <c r="N18" s="28">
        <v>10.199999999999999</v>
      </c>
      <c r="O18" s="23">
        <v>0</v>
      </c>
      <c r="P18" s="20">
        <v>98.87</v>
      </c>
      <c r="Q18" s="21">
        <v>1.1299999999999999</v>
      </c>
      <c r="R18" s="23">
        <v>19.13</v>
      </c>
      <c r="S18" s="20">
        <v>70.400000000000006</v>
      </c>
      <c r="T18" s="21">
        <v>10.47</v>
      </c>
      <c r="U18" s="26">
        <v>6.32</v>
      </c>
      <c r="V18" s="27">
        <v>86.39</v>
      </c>
      <c r="W18" s="28">
        <v>7.29</v>
      </c>
      <c r="X18" s="23">
        <v>0</v>
      </c>
      <c r="Y18" s="20">
        <v>100</v>
      </c>
      <c r="Z18" s="21">
        <v>0</v>
      </c>
      <c r="AA18" s="17">
        <v>0</v>
      </c>
      <c r="AB18" s="18">
        <v>0</v>
      </c>
      <c r="AC18" s="19">
        <v>0</v>
      </c>
    </row>
    <row r="19" spans="1:29" ht="13.5" thickBot="1" x14ac:dyDescent="0.25">
      <c r="A19" s="111"/>
      <c r="B19" s="112" t="s">
        <v>34</v>
      </c>
      <c r="C19" s="64">
        <v>38.31</v>
      </c>
      <c r="D19" s="91">
        <v>49.32</v>
      </c>
      <c r="E19" s="65">
        <v>12.37</v>
      </c>
      <c r="F19" s="64">
        <v>13.02</v>
      </c>
      <c r="G19" s="91">
        <v>73.42</v>
      </c>
      <c r="H19" s="65">
        <v>13.56</v>
      </c>
      <c r="I19" s="93">
        <v>17.170000000000002</v>
      </c>
      <c r="J19" s="93">
        <v>80.81</v>
      </c>
      <c r="K19" s="93">
        <v>2.02</v>
      </c>
      <c r="L19" s="63">
        <v>8.15</v>
      </c>
      <c r="M19" s="93">
        <v>79.209999999999994</v>
      </c>
      <c r="N19" s="138">
        <v>12.64</v>
      </c>
      <c r="O19" s="64">
        <v>0</v>
      </c>
      <c r="P19" s="91">
        <v>92.09</v>
      </c>
      <c r="Q19" s="65">
        <v>7.91</v>
      </c>
      <c r="R19" s="64">
        <v>55.91</v>
      </c>
      <c r="S19" s="91">
        <v>33.74</v>
      </c>
      <c r="T19" s="65">
        <v>10.34</v>
      </c>
      <c r="U19" s="63">
        <v>46.23</v>
      </c>
      <c r="V19" s="93">
        <v>44.2</v>
      </c>
      <c r="W19" s="138">
        <v>9.57</v>
      </c>
      <c r="X19" s="64">
        <v>0</v>
      </c>
      <c r="Y19" s="91">
        <v>100</v>
      </c>
      <c r="Z19" s="65">
        <v>0</v>
      </c>
      <c r="AA19" s="141">
        <v>0</v>
      </c>
      <c r="AB19" s="106">
        <v>0</v>
      </c>
      <c r="AC19" s="142">
        <v>0</v>
      </c>
    </row>
    <row r="20" spans="1:29" x14ac:dyDescent="0.2">
      <c r="A20" s="119" t="s">
        <v>102</v>
      </c>
      <c r="B20" s="120" t="s">
        <v>371</v>
      </c>
      <c r="C20" s="121">
        <v>16.559999999999999</v>
      </c>
      <c r="D20" s="122">
        <v>71.739999999999995</v>
      </c>
      <c r="E20" s="122">
        <v>11.71</v>
      </c>
      <c r="F20" s="121">
        <v>34.32</v>
      </c>
      <c r="G20" s="122">
        <v>55.03</v>
      </c>
      <c r="H20" s="123">
        <v>10.65</v>
      </c>
      <c r="I20" s="124">
        <v>12.5</v>
      </c>
      <c r="J20" s="125">
        <v>74.17</v>
      </c>
      <c r="K20" s="126">
        <v>13.33</v>
      </c>
      <c r="L20" s="125">
        <v>27.52</v>
      </c>
      <c r="M20" s="125">
        <v>61.18</v>
      </c>
      <c r="N20" s="126">
        <v>11.3</v>
      </c>
      <c r="O20" s="148">
        <v>33.33</v>
      </c>
      <c r="P20" s="148">
        <v>58.17</v>
      </c>
      <c r="Q20" s="157">
        <v>8.5</v>
      </c>
      <c r="R20" s="148">
        <v>5.77</v>
      </c>
      <c r="S20" s="148">
        <v>80</v>
      </c>
      <c r="T20" s="157">
        <v>14.23</v>
      </c>
      <c r="U20" s="148">
        <v>4.4000000000000004</v>
      </c>
      <c r="V20" s="148">
        <v>81.23</v>
      </c>
      <c r="W20" s="157">
        <v>14.37</v>
      </c>
      <c r="X20" s="148">
        <v>0</v>
      </c>
      <c r="Y20" s="148">
        <v>100</v>
      </c>
      <c r="Z20" s="157">
        <v>0</v>
      </c>
      <c r="AA20" s="145">
        <v>0</v>
      </c>
      <c r="AB20" s="146">
        <v>0</v>
      </c>
      <c r="AC20" s="149">
        <v>0</v>
      </c>
    </row>
    <row r="21" spans="1:29" x14ac:dyDescent="0.2">
      <c r="A21" s="128"/>
      <c r="B21" s="16" t="s">
        <v>372</v>
      </c>
      <c r="C21" s="23">
        <v>14.9</v>
      </c>
      <c r="D21" s="20">
        <v>72.790000000000006</v>
      </c>
      <c r="E21" s="20">
        <v>12.31</v>
      </c>
      <c r="F21" s="17">
        <v>0</v>
      </c>
      <c r="G21" s="18">
        <v>0</v>
      </c>
      <c r="H21" s="19">
        <v>0</v>
      </c>
      <c r="I21" s="26">
        <v>34.85</v>
      </c>
      <c r="J21" s="27">
        <v>55.3</v>
      </c>
      <c r="K21" s="28">
        <v>9.85</v>
      </c>
      <c r="L21" s="27">
        <v>22.22</v>
      </c>
      <c r="M21" s="27">
        <v>69.66</v>
      </c>
      <c r="N21" s="28">
        <v>8.1199999999999992</v>
      </c>
      <c r="O21" s="99">
        <v>8.74</v>
      </c>
      <c r="P21" s="99">
        <v>85.44</v>
      </c>
      <c r="Q21" s="100">
        <v>5.83</v>
      </c>
      <c r="R21" s="99">
        <v>9.89</v>
      </c>
      <c r="S21" s="99">
        <v>77.08</v>
      </c>
      <c r="T21" s="100">
        <v>13.03</v>
      </c>
      <c r="U21" s="99">
        <v>9.44</v>
      </c>
      <c r="V21" s="99">
        <v>77.53</v>
      </c>
      <c r="W21" s="100">
        <v>13.03</v>
      </c>
      <c r="X21" s="52">
        <v>0</v>
      </c>
      <c r="Y21" s="45">
        <v>0</v>
      </c>
      <c r="Z21" s="46">
        <v>0</v>
      </c>
      <c r="AA21" s="17">
        <v>0</v>
      </c>
      <c r="AB21" s="18">
        <v>0</v>
      </c>
      <c r="AC21" s="19">
        <v>0</v>
      </c>
    </row>
    <row r="22" spans="1:29" ht="13.5" thickBot="1" x14ac:dyDescent="0.25">
      <c r="A22" s="130"/>
      <c r="B22" s="131" t="s">
        <v>387</v>
      </c>
      <c r="C22" s="132">
        <v>44.27</v>
      </c>
      <c r="D22" s="133">
        <v>37.5</v>
      </c>
      <c r="E22" s="133">
        <v>18.23</v>
      </c>
      <c r="F22" s="161">
        <v>0</v>
      </c>
      <c r="G22" s="162">
        <v>0</v>
      </c>
      <c r="H22" s="164">
        <v>0</v>
      </c>
      <c r="I22" s="135">
        <v>0</v>
      </c>
      <c r="J22" s="136">
        <v>100</v>
      </c>
      <c r="K22" s="136">
        <v>0</v>
      </c>
      <c r="L22" s="135">
        <v>33.33</v>
      </c>
      <c r="M22" s="136">
        <v>48.15</v>
      </c>
      <c r="N22" s="140">
        <v>18.52</v>
      </c>
      <c r="O22" s="135">
        <v>60</v>
      </c>
      <c r="P22" s="136">
        <v>6.67</v>
      </c>
      <c r="Q22" s="140">
        <v>33.33</v>
      </c>
      <c r="R22" s="135">
        <v>54.49</v>
      </c>
      <c r="S22" s="136">
        <v>23.08</v>
      </c>
      <c r="T22" s="136">
        <v>22.44</v>
      </c>
      <c r="U22" s="135">
        <v>54.49</v>
      </c>
      <c r="V22" s="136">
        <v>23.08</v>
      </c>
      <c r="W22" s="136">
        <v>22.44</v>
      </c>
      <c r="X22" s="171">
        <v>0</v>
      </c>
      <c r="Y22" s="166">
        <v>0</v>
      </c>
      <c r="Z22" s="167">
        <v>0</v>
      </c>
      <c r="AA22" s="165">
        <v>0</v>
      </c>
      <c r="AB22" s="166">
        <v>0</v>
      </c>
      <c r="AC22" s="172">
        <v>0</v>
      </c>
    </row>
    <row r="23" spans="1:29" x14ac:dyDescent="0.2">
      <c r="A23" s="179" t="s">
        <v>392</v>
      </c>
      <c r="B23" s="180" t="s">
        <v>374</v>
      </c>
      <c r="C23" s="122">
        <v>21.62</v>
      </c>
      <c r="D23" s="122">
        <v>69.59</v>
      </c>
      <c r="E23" s="123">
        <v>8.7799999999999994</v>
      </c>
      <c r="F23" s="122">
        <v>20.55</v>
      </c>
      <c r="G23" s="122">
        <v>62.91</v>
      </c>
      <c r="H23" s="123">
        <v>16.54</v>
      </c>
      <c r="I23" s="125">
        <v>43.12</v>
      </c>
      <c r="J23" s="125">
        <v>47.71</v>
      </c>
      <c r="K23" s="126">
        <v>9.17</v>
      </c>
      <c r="L23" s="125">
        <v>41.86</v>
      </c>
      <c r="M23" s="125">
        <v>41.28</v>
      </c>
      <c r="N23" s="126">
        <v>16.86</v>
      </c>
      <c r="O23" s="122">
        <v>74.290000000000006</v>
      </c>
      <c r="P23" s="122">
        <v>11.43</v>
      </c>
      <c r="Q23" s="123">
        <v>14.29</v>
      </c>
      <c r="R23" s="122">
        <v>23.85</v>
      </c>
      <c r="S23" s="122">
        <v>75.38</v>
      </c>
      <c r="T23" s="123">
        <v>0.77</v>
      </c>
      <c r="U23" s="122">
        <v>26.69</v>
      </c>
      <c r="V23" s="122">
        <v>69.63</v>
      </c>
      <c r="W23" s="123">
        <v>3.68</v>
      </c>
      <c r="X23" s="122">
        <v>0</v>
      </c>
      <c r="Y23" s="122">
        <v>95.59</v>
      </c>
      <c r="Z23" s="123">
        <v>4.41</v>
      </c>
      <c r="AA23" s="152">
        <v>0</v>
      </c>
      <c r="AB23" s="152">
        <v>0</v>
      </c>
      <c r="AC23" s="169">
        <v>0</v>
      </c>
    </row>
    <row r="24" spans="1:29" x14ac:dyDescent="0.2">
      <c r="A24" s="184"/>
      <c r="B24" s="31" t="s">
        <v>376</v>
      </c>
      <c r="C24" s="114"/>
      <c r="D24" s="20"/>
      <c r="E24" s="21"/>
      <c r="F24" s="20"/>
      <c r="G24" s="20"/>
      <c r="H24" s="21"/>
      <c r="I24" s="38"/>
      <c r="J24" s="38"/>
      <c r="K24" s="39"/>
      <c r="L24" s="38"/>
      <c r="M24" s="38"/>
      <c r="N24" s="39"/>
      <c r="O24" s="32"/>
      <c r="P24" s="32"/>
      <c r="Q24" s="197"/>
      <c r="R24" s="20"/>
      <c r="S24" s="20"/>
      <c r="T24" s="21"/>
      <c r="U24" s="45"/>
      <c r="V24" s="45"/>
      <c r="W24" s="139"/>
      <c r="X24" s="9"/>
      <c r="Y24" s="9"/>
      <c r="Z24" s="9"/>
      <c r="AA24" s="9"/>
      <c r="AB24" s="9"/>
      <c r="AC24" s="9"/>
    </row>
    <row r="25" spans="1:29"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9"/>
      <c r="V25" s="209"/>
      <c r="W25" s="211"/>
      <c r="X25" s="9"/>
      <c r="Y25" s="9"/>
      <c r="Z25" s="9"/>
      <c r="AA25" s="9"/>
      <c r="AB25" s="9"/>
      <c r="AC25" s="9"/>
    </row>
    <row r="26" spans="1:29" x14ac:dyDescent="0.2">
      <c r="I26" s="33"/>
      <c r="J26" s="33"/>
      <c r="K26" s="33"/>
      <c r="L26" s="33"/>
      <c r="M26" s="33"/>
      <c r="N26" s="33"/>
      <c r="AA26" s="34"/>
      <c r="AB26" s="34"/>
      <c r="AC26" s="34"/>
    </row>
    <row r="27" spans="1:29" x14ac:dyDescent="0.2">
      <c r="A27" s="9" t="s">
        <v>102</v>
      </c>
      <c r="C27" s="10" t="s">
        <v>103</v>
      </c>
      <c r="I27" s="33"/>
      <c r="J27" s="33"/>
      <c r="K27" s="33"/>
      <c r="L27" s="33"/>
      <c r="M27" s="33"/>
      <c r="N27" s="33"/>
      <c r="AA27" s="34"/>
      <c r="AB27" s="34"/>
      <c r="AC27" s="34"/>
    </row>
    <row r="29" spans="1:29" x14ac:dyDescent="0.2">
      <c r="C29" s="35" t="s">
        <v>35</v>
      </c>
      <c r="D29" s="35"/>
      <c r="E29" s="36"/>
      <c r="F29" s="36"/>
      <c r="G29" s="36"/>
      <c r="H29" s="36"/>
      <c r="I29" s="36"/>
      <c r="J29" s="36"/>
      <c r="K29" s="36"/>
      <c r="L29" s="36"/>
      <c r="M29" s="36"/>
      <c r="N29" s="36"/>
    </row>
    <row r="30" spans="1:29" x14ac:dyDescent="0.2">
      <c r="C30" s="35" t="s">
        <v>36</v>
      </c>
      <c r="D30" s="36"/>
      <c r="E30" s="36"/>
      <c r="F30" s="36"/>
      <c r="G30" s="36"/>
      <c r="H30" s="36"/>
      <c r="I30" s="36"/>
      <c r="J30" s="36"/>
      <c r="K30" s="36"/>
      <c r="L30" s="36"/>
      <c r="M30" s="36"/>
      <c r="N30" s="36"/>
    </row>
  </sheetData>
  <mergeCells count="9">
    <mergeCell ref="R4:T4"/>
    <mergeCell ref="U4:W4"/>
    <mergeCell ref="X4:Z4"/>
    <mergeCell ref="AA4:AC4"/>
    <mergeCell ref="C4:E4"/>
    <mergeCell ref="F4:H4"/>
    <mergeCell ref="I4:K4"/>
    <mergeCell ref="L4:N4"/>
    <mergeCell ref="O4:Q4"/>
  </mergeCells>
  <phoneticPr fontId="4"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5"/>
  <sheetViews>
    <sheetView zoomScaleNormal="100" workbookViewId="0"/>
  </sheetViews>
  <sheetFormatPr defaultColWidth="11" defaultRowHeight="12.75" x14ac:dyDescent="0.2"/>
  <cols>
    <col min="1" max="2" width="11" style="9"/>
    <col min="3" max="11" width="10.125" style="9" customWidth="1"/>
    <col min="12" max="16384" width="11" style="9"/>
  </cols>
  <sheetData>
    <row r="1" spans="1:11" x14ac:dyDescent="0.2">
      <c r="A1" s="8" t="s">
        <v>114</v>
      </c>
      <c r="C1" s="10"/>
      <c r="D1" s="10"/>
      <c r="E1" s="10"/>
      <c r="F1" s="10"/>
      <c r="G1" s="10"/>
      <c r="H1" s="10"/>
    </row>
    <row r="2" spans="1:11" x14ac:dyDescent="0.2">
      <c r="A2" s="8" t="s">
        <v>115</v>
      </c>
      <c r="C2" s="10"/>
      <c r="D2" s="10"/>
      <c r="E2" s="10"/>
      <c r="F2" s="10"/>
      <c r="G2" s="10"/>
      <c r="H2" s="10"/>
    </row>
    <row r="3" spans="1:11" x14ac:dyDescent="0.2">
      <c r="C3" s="10"/>
      <c r="D3" s="10"/>
      <c r="E3" s="10"/>
      <c r="F3" s="10"/>
      <c r="G3" s="10"/>
      <c r="H3" s="10"/>
    </row>
    <row r="4" spans="1:11" s="59" customFormat="1" ht="60" customHeight="1" x14ac:dyDescent="0.2">
      <c r="C4" s="244" t="s">
        <v>116</v>
      </c>
      <c r="D4" s="245"/>
      <c r="E4" s="246"/>
      <c r="F4" s="247" t="s">
        <v>395</v>
      </c>
      <c r="G4" s="245"/>
      <c r="H4" s="246"/>
      <c r="I4" s="247" t="s">
        <v>117</v>
      </c>
      <c r="J4" s="245"/>
      <c r="K4" s="246"/>
    </row>
    <row r="5" spans="1:11" x14ac:dyDescent="0.2">
      <c r="A5" s="11" t="s">
        <v>9</v>
      </c>
      <c r="C5" s="12" t="s">
        <v>10</v>
      </c>
      <c r="D5" s="13" t="s">
        <v>11</v>
      </c>
      <c r="E5" s="14" t="s">
        <v>12</v>
      </c>
      <c r="F5" s="13" t="s">
        <v>10</v>
      </c>
      <c r="G5" s="13" t="s">
        <v>11</v>
      </c>
      <c r="H5" s="14" t="s">
        <v>12</v>
      </c>
      <c r="I5" s="13" t="s">
        <v>10</v>
      </c>
      <c r="J5" s="13" t="s">
        <v>11</v>
      </c>
      <c r="K5" s="14" t="s">
        <v>12</v>
      </c>
    </row>
    <row r="6" spans="1:11" x14ac:dyDescent="0.2">
      <c r="A6" s="15" t="s">
        <v>13</v>
      </c>
      <c r="B6" s="16" t="s">
        <v>14</v>
      </c>
      <c r="C6" s="23"/>
      <c r="D6" s="20"/>
      <c r="E6" s="21"/>
      <c r="F6" s="20"/>
      <c r="G6" s="20"/>
      <c r="H6" s="21"/>
      <c r="I6" s="20"/>
      <c r="J6" s="20"/>
      <c r="K6" s="21"/>
    </row>
    <row r="7" spans="1:11" x14ac:dyDescent="0.2">
      <c r="A7" s="22"/>
      <c r="B7" s="16" t="s">
        <v>15</v>
      </c>
      <c r="C7" s="23">
        <v>63.37</v>
      </c>
      <c r="D7" s="20">
        <v>26.73</v>
      </c>
      <c r="E7" s="21">
        <v>9.9</v>
      </c>
      <c r="F7" s="20">
        <v>63.37</v>
      </c>
      <c r="G7" s="20">
        <v>26.73</v>
      </c>
      <c r="H7" s="21">
        <v>9.9</v>
      </c>
      <c r="I7" s="20">
        <v>42.42</v>
      </c>
      <c r="J7" s="20">
        <v>51.52</v>
      </c>
      <c r="K7" s="21">
        <v>6.06</v>
      </c>
    </row>
    <row r="8" spans="1:11" x14ac:dyDescent="0.2">
      <c r="A8" s="15" t="s">
        <v>16</v>
      </c>
      <c r="B8" s="16" t="s">
        <v>17</v>
      </c>
      <c r="C8" s="23">
        <v>75.84</v>
      </c>
      <c r="D8" s="20">
        <v>19.329999999999998</v>
      </c>
      <c r="E8" s="21">
        <v>4.83</v>
      </c>
      <c r="F8" s="20">
        <v>77.569999999999993</v>
      </c>
      <c r="G8" s="20">
        <v>17.87</v>
      </c>
      <c r="H8" s="21">
        <v>4.5599999999999996</v>
      </c>
      <c r="I8" s="20">
        <v>73.25</v>
      </c>
      <c r="J8" s="20">
        <v>23.57</v>
      </c>
      <c r="K8" s="21">
        <v>3.18</v>
      </c>
    </row>
    <row r="9" spans="1:11" x14ac:dyDescent="0.2">
      <c r="A9" s="22"/>
      <c r="B9" s="16" t="s">
        <v>18</v>
      </c>
      <c r="C9" s="23">
        <v>60.74</v>
      </c>
      <c r="D9" s="20">
        <v>30.67</v>
      </c>
      <c r="E9" s="21">
        <v>8.59</v>
      </c>
      <c r="F9" s="20">
        <v>61.22</v>
      </c>
      <c r="G9" s="20">
        <v>31.97</v>
      </c>
      <c r="H9" s="21">
        <v>6.8</v>
      </c>
      <c r="I9" s="20">
        <v>55.56</v>
      </c>
      <c r="J9" s="20">
        <v>37.04</v>
      </c>
      <c r="K9" s="21">
        <v>7.41</v>
      </c>
    </row>
    <row r="10" spans="1:11" x14ac:dyDescent="0.2">
      <c r="A10" s="15" t="s">
        <v>19</v>
      </c>
      <c r="B10" s="16" t="s">
        <v>20</v>
      </c>
      <c r="C10" s="23">
        <v>62.72</v>
      </c>
      <c r="D10" s="20">
        <v>23.08</v>
      </c>
      <c r="E10" s="21">
        <v>14.2</v>
      </c>
      <c r="F10" s="20">
        <v>63</v>
      </c>
      <c r="G10" s="20">
        <v>22.94</v>
      </c>
      <c r="H10" s="21">
        <v>14.07</v>
      </c>
      <c r="I10" s="20">
        <v>62.39</v>
      </c>
      <c r="J10" s="20">
        <v>30.77</v>
      </c>
      <c r="K10" s="21">
        <v>6.84</v>
      </c>
    </row>
    <row r="11" spans="1:11" x14ac:dyDescent="0.2">
      <c r="A11" s="22"/>
      <c r="B11" s="16" t="s">
        <v>21</v>
      </c>
      <c r="C11" s="23">
        <v>75.989999999999995</v>
      </c>
      <c r="D11" s="20">
        <v>16.13</v>
      </c>
      <c r="E11" s="21">
        <v>7.89</v>
      </c>
      <c r="F11" s="20">
        <v>73.83</v>
      </c>
      <c r="G11" s="20">
        <v>17.579999999999998</v>
      </c>
      <c r="H11" s="21">
        <v>8.59</v>
      </c>
      <c r="I11" s="20">
        <v>73.430000000000007</v>
      </c>
      <c r="J11" s="20">
        <v>23.08</v>
      </c>
      <c r="K11" s="21">
        <v>3.5</v>
      </c>
    </row>
    <row r="12" spans="1:11" x14ac:dyDescent="0.2">
      <c r="A12" s="15" t="s">
        <v>22</v>
      </c>
      <c r="B12" s="16" t="s">
        <v>23</v>
      </c>
      <c r="C12" s="23">
        <v>61.22</v>
      </c>
      <c r="D12" s="20">
        <v>21.25</v>
      </c>
      <c r="E12" s="21">
        <v>17.53</v>
      </c>
      <c r="F12" s="20">
        <v>60.51</v>
      </c>
      <c r="G12" s="20">
        <v>21.63</v>
      </c>
      <c r="H12" s="21">
        <v>17.850000000000001</v>
      </c>
      <c r="I12" s="20">
        <v>58.22</v>
      </c>
      <c r="J12" s="20">
        <v>27.4</v>
      </c>
      <c r="K12" s="21">
        <v>14.38</v>
      </c>
    </row>
    <row r="13" spans="1:11" x14ac:dyDescent="0.2">
      <c r="A13" s="22"/>
      <c r="B13" s="16" t="s">
        <v>24</v>
      </c>
      <c r="C13" s="23">
        <v>69.17</v>
      </c>
      <c r="D13" s="20">
        <v>22.31</v>
      </c>
      <c r="E13" s="21">
        <v>8.52</v>
      </c>
      <c r="F13" s="20">
        <v>68.75</v>
      </c>
      <c r="G13" s="20">
        <v>22.92</v>
      </c>
      <c r="H13" s="21">
        <v>8.33</v>
      </c>
      <c r="I13" s="20">
        <v>49.24</v>
      </c>
      <c r="J13" s="20">
        <v>41.67</v>
      </c>
      <c r="K13" s="21">
        <v>9.09</v>
      </c>
    </row>
    <row r="14" spans="1:11" x14ac:dyDescent="0.2">
      <c r="A14" s="15" t="s">
        <v>26</v>
      </c>
      <c r="B14" s="16" t="s">
        <v>27</v>
      </c>
      <c r="C14" s="23">
        <v>46.77</v>
      </c>
      <c r="D14" s="20">
        <v>46.1</v>
      </c>
      <c r="E14" s="21">
        <v>7.13</v>
      </c>
      <c r="F14" s="20">
        <v>46.62</v>
      </c>
      <c r="G14" s="20">
        <v>46.11</v>
      </c>
      <c r="H14" s="21">
        <v>7.26</v>
      </c>
      <c r="I14" s="20">
        <v>52.5</v>
      </c>
      <c r="J14" s="20">
        <v>37.5</v>
      </c>
      <c r="K14" s="21">
        <v>10</v>
      </c>
    </row>
    <row r="15" spans="1:11" x14ac:dyDescent="0.2">
      <c r="A15" s="24"/>
      <c r="B15" s="16" t="s">
        <v>28</v>
      </c>
      <c r="C15" s="23">
        <v>66.400000000000006</v>
      </c>
      <c r="D15" s="20">
        <v>21.79</v>
      </c>
      <c r="E15" s="21">
        <v>11.81</v>
      </c>
      <c r="F15" s="20">
        <v>66.400000000000006</v>
      </c>
      <c r="G15" s="20">
        <v>21.79</v>
      </c>
      <c r="H15" s="21">
        <v>11.81</v>
      </c>
      <c r="I15" s="20">
        <v>60.41</v>
      </c>
      <c r="J15" s="20">
        <v>28.98</v>
      </c>
      <c r="K15" s="21">
        <v>10.61</v>
      </c>
    </row>
    <row r="16" spans="1:11" x14ac:dyDescent="0.2">
      <c r="A16" s="15" t="s">
        <v>29</v>
      </c>
      <c r="B16" s="16" t="s">
        <v>30</v>
      </c>
      <c r="C16" s="23">
        <v>31.72</v>
      </c>
      <c r="D16" s="20">
        <v>58.29</v>
      </c>
      <c r="E16" s="21">
        <v>9.99</v>
      </c>
      <c r="F16" s="20">
        <v>31.67</v>
      </c>
      <c r="G16" s="20">
        <v>58.54</v>
      </c>
      <c r="H16" s="21">
        <v>9.7899999999999991</v>
      </c>
      <c r="I16" s="20">
        <v>17.2</v>
      </c>
      <c r="J16" s="20">
        <v>77.260000000000005</v>
      </c>
      <c r="K16" s="21">
        <v>5.54</v>
      </c>
    </row>
    <row r="17" spans="1:11" x14ac:dyDescent="0.2">
      <c r="A17" s="22"/>
      <c r="B17" s="16" t="s">
        <v>31</v>
      </c>
      <c r="C17" s="23">
        <v>53.21</v>
      </c>
      <c r="D17" s="20">
        <v>31.12</v>
      </c>
      <c r="E17" s="21">
        <v>15.68</v>
      </c>
      <c r="F17" s="20">
        <v>54.26</v>
      </c>
      <c r="G17" s="20">
        <v>29.93</v>
      </c>
      <c r="H17" s="21">
        <v>15.82</v>
      </c>
      <c r="I17" s="20">
        <v>41.67</v>
      </c>
      <c r="J17" s="20">
        <v>44.17</v>
      </c>
      <c r="K17" s="21">
        <v>14.17</v>
      </c>
    </row>
    <row r="18" spans="1:11" x14ac:dyDescent="0.2">
      <c r="A18" s="15" t="s">
        <v>32</v>
      </c>
      <c r="B18" s="16" t="s">
        <v>33</v>
      </c>
      <c r="C18" s="23">
        <v>35.909999999999997</v>
      </c>
      <c r="D18" s="20">
        <v>53.95</v>
      </c>
      <c r="E18" s="21">
        <v>10.14</v>
      </c>
      <c r="F18" s="20">
        <v>37.51</v>
      </c>
      <c r="G18" s="20">
        <v>52.27</v>
      </c>
      <c r="H18" s="21">
        <v>10.220000000000001</v>
      </c>
      <c r="I18" s="20">
        <v>41.2</v>
      </c>
      <c r="J18" s="20">
        <v>41.95</v>
      </c>
      <c r="K18" s="21">
        <v>16.850000000000001</v>
      </c>
    </row>
    <row r="19" spans="1:11" x14ac:dyDescent="0.2">
      <c r="A19" s="22"/>
      <c r="B19" s="16" t="s">
        <v>34</v>
      </c>
      <c r="C19" s="23">
        <v>45</v>
      </c>
      <c r="D19" s="20">
        <v>48.1</v>
      </c>
      <c r="E19" s="21">
        <v>6.9</v>
      </c>
      <c r="F19" s="20">
        <v>45</v>
      </c>
      <c r="G19" s="20">
        <v>68.930000000000007</v>
      </c>
      <c r="H19" s="21">
        <v>3.88</v>
      </c>
      <c r="I19" s="20">
        <v>27.18</v>
      </c>
      <c r="J19" s="20">
        <v>68.930000000000007</v>
      </c>
      <c r="K19" s="21">
        <v>3.88</v>
      </c>
    </row>
    <row r="20" spans="1:11" x14ac:dyDescent="0.2">
      <c r="A20" s="128" t="s">
        <v>102</v>
      </c>
      <c r="B20" s="56" t="s">
        <v>371</v>
      </c>
      <c r="C20" s="43">
        <v>41.29</v>
      </c>
      <c r="D20" s="40">
        <v>36.11</v>
      </c>
      <c r="E20" s="40">
        <v>22.61</v>
      </c>
      <c r="F20" s="43">
        <v>41.29</v>
      </c>
      <c r="G20" s="40">
        <v>36.11</v>
      </c>
      <c r="H20" s="44">
        <v>22.61</v>
      </c>
      <c r="I20" s="57">
        <v>24.49</v>
      </c>
      <c r="J20" s="50">
        <v>50.34</v>
      </c>
      <c r="K20" s="28">
        <v>25.17</v>
      </c>
    </row>
    <row r="21" spans="1:11" x14ac:dyDescent="0.2">
      <c r="A21" s="128"/>
      <c r="B21" s="31" t="s">
        <v>372</v>
      </c>
      <c r="C21" s="23">
        <v>59.47</v>
      </c>
      <c r="D21" s="20">
        <v>29.07</v>
      </c>
      <c r="E21" s="20">
        <v>11.45</v>
      </c>
      <c r="F21" s="23">
        <v>60.68</v>
      </c>
      <c r="G21" s="20">
        <v>28.21</v>
      </c>
      <c r="H21" s="21">
        <v>11.11</v>
      </c>
      <c r="I21" s="26">
        <v>78.33</v>
      </c>
      <c r="J21" s="27">
        <v>15.83</v>
      </c>
      <c r="K21" s="28">
        <v>5.83</v>
      </c>
    </row>
    <row r="22" spans="1:11" ht="13.5" thickBot="1" x14ac:dyDescent="0.25">
      <c r="A22" s="130"/>
      <c r="B22" s="150" t="s">
        <v>387</v>
      </c>
      <c r="C22" s="132">
        <v>43.75</v>
      </c>
      <c r="D22" s="133">
        <v>43.75</v>
      </c>
      <c r="E22" s="133">
        <v>12.5</v>
      </c>
      <c r="F22" s="132">
        <v>43.75</v>
      </c>
      <c r="G22" s="133">
        <v>43.75</v>
      </c>
      <c r="H22" s="133">
        <v>12.5</v>
      </c>
      <c r="I22" s="135">
        <v>50</v>
      </c>
      <c r="J22" s="136">
        <v>50</v>
      </c>
      <c r="K22" s="140">
        <v>0</v>
      </c>
    </row>
    <row r="23" spans="1:11" x14ac:dyDescent="0.2">
      <c r="A23" s="179" t="s">
        <v>392</v>
      </c>
      <c r="B23" s="180" t="s">
        <v>374</v>
      </c>
      <c r="C23" s="122">
        <v>35.729999999999997</v>
      </c>
      <c r="D23" s="122">
        <v>42.91</v>
      </c>
      <c r="E23" s="123">
        <v>20.37</v>
      </c>
      <c r="F23" s="122">
        <v>35.729999999999997</v>
      </c>
      <c r="G23" s="122">
        <v>43.91</v>
      </c>
      <c r="H23" s="123">
        <v>20.37</v>
      </c>
      <c r="I23" s="216">
        <v>4.17</v>
      </c>
      <c r="J23" s="216">
        <v>88.54</v>
      </c>
      <c r="K23" s="127">
        <v>7.29</v>
      </c>
    </row>
    <row r="24" spans="1:11" x14ac:dyDescent="0.2">
      <c r="A24" s="184"/>
      <c r="B24" s="31" t="s">
        <v>376</v>
      </c>
      <c r="C24" s="114"/>
      <c r="D24" s="20"/>
      <c r="E24" s="21"/>
      <c r="F24" s="20"/>
      <c r="G24" s="20"/>
      <c r="H24" s="21"/>
      <c r="I24" s="45"/>
      <c r="J24" s="45"/>
      <c r="K24" s="139"/>
    </row>
    <row r="25" spans="1:11" ht="13.5" thickBot="1" x14ac:dyDescent="0.25">
      <c r="A25" s="186"/>
      <c r="B25" s="187" t="s">
        <v>393</v>
      </c>
      <c r="C25" s="133"/>
      <c r="D25" s="203"/>
      <c r="E25" s="207"/>
      <c r="F25" s="203"/>
      <c r="G25" s="203"/>
      <c r="H25" s="207"/>
      <c r="I25" s="209"/>
      <c r="J25" s="209"/>
      <c r="K25" s="211"/>
    </row>
  </sheetData>
  <mergeCells count="3">
    <mergeCell ref="C4:E4"/>
    <mergeCell ref="F4:H4"/>
    <mergeCell ref="I4:K4"/>
  </mergeCells>
  <pageMargins left="0.75" right="0.75" top="1" bottom="1" header="0.5" footer="0.5"/>
  <pageSetup scale="95" orientation="landscape"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43"/>
  <sheetViews>
    <sheetView zoomScaleNormal="100" workbookViewId="0">
      <pane xSplit="2" ySplit="5" topLeftCell="C1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3" width="8.875" style="10" customWidth="1"/>
    <col min="24" max="16384" width="11" style="9"/>
  </cols>
  <sheetData>
    <row r="1" spans="1:38" x14ac:dyDescent="0.2">
      <c r="A1" s="8" t="s">
        <v>118</v>
      </c>
    </row>
    <row r="2" spans="1:38" x14ac:dyDescent="0.2">
      <c r="A2" s="8" t="s">
        <v>119</v>
      </c>
    </row>
    <row r="4" spans="1:38" ht="112.35" customHeight="1" x14ac:dyDescent="0.2">
      <c r="C4" s="244" t="s">
        <v>120</v>
      </c>
      <c r="D4" s="245"/>
      <c r="E4" s="245"/>
      <c r="F4" s="244" t="s">
        <v>121</v>
      </c>
      <c r="G4" s="245"/>
      <c r="H4" s="246"/>
      <c r="I4" s="247" t="s">
        <v>122</v>
      </c>
      <c r="J4" s="245"/>
      <c r="K4" s="245"/>
      <c r="L4" s="244" t="s">
        <v>123</v>
      </c>
      <c r="M4" s="245"/>
      <c r="N4" s="246"/>
      <c r="O4" s="247" t="s">
        <v>124</v>
      </c>
      <c r="P4" s="245"/>
      <c r="Q4" s="245"/>
      <c r="R4" s="244" t="s">
        <v>125</v>
      </c>
      <c r="S4" s="245"/>
      <c r="T4" s="246"/>
      <c r="U4" s="247" t="s">
        <v>126</v>
      </c>
      <c r="V4" s="245"/>
      <c r="W4" s="246"/>
    </row>
    <row r="5" spans="1:38"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4" t="s">
        <v>12</v>
      </c>
    </row>
    <row r="6" spans="1:38" x14ac:dyDescent="0.2">
      <c r="A6" s="15" t="s">
        <v>13</v>
      </c>
      <c r="B6" s="16" t="s">
        <v>14</v>
      </c>
      <c r="C6" s="23">
        <v>52.96</v>
      </c>
      <c r="D6" s="20">
        <v>32.69</v>
      </c>
      <c r="E6" s="20">
        <v>14.36</v>
      </c>
      <c r="F6" s="23">
        <v>60.6</v>
      </c>
      <c r="G6" s="20">
        <v>25.8</v>
      </c>
      <c r="H6" s="21">
        <v>13.61</v>
      </c>
      <c r="I6" s="20">
        <v>52.26</v>
      </c>
      <c r="J6" s="20">
        <v>33.82</v>
      </c>
      <c r="K6" s="20">
        <v>13.92</v>
      </c>
      <c r="L6" s="23">
        <v>69.23</v>
      </c>
      <c r="M6" s="20">
        <v>25</v>
      </c>
      <c r="N6" s="21">
        <v>5.77</v>
      </c>
      <c r="O6" s="20">
        <v>54.12</v>
      </c>
      <c r="P6" s="20">
        <v>31.78</v>
      </c>
      <c r="Q6" s="20">
        <v>14.11</v>
      </c>
      <c r="R6" s="23">
        <v>55.41</v>
      </c>
      <c r="S6" s="20">
        <v>31.31</v>
      </c>
      <c r="T6" s="21">
        <v>13.29</v>
      </c>
      <c r="U6" s="20">
        <v>51.8</v>
      </c>
      <c r="V6" s="20">
        <v>33.68</v>
      </c>
      <c r="W6" s="21">
        <v>14.52</v>
      </c>
    </row>
    <row r="7" spans="1:38" x14ac:dyDescent="0.2">
      <c r="A7" s="22"/>
      <c r="B7" s="16" t="s">
        <v>15</v>
      </c>
      <c r="C7" s="23">
        <v>0</v>
      </c>
      <c r="D7" s="20">
        <v>75.790000000000006</v>
      </c>
      <c r="E7" s="20">
        <v>24.21</v>
      </c>
      <c r="F7" s="17">
        <v>0</v>
      </c>
      <c r="G7" s="18">
        <v>0</v>
      </c>
      <c r="H7" s="19">
        <v>0</v>
      </c>
      <c r="I7" s="20">
        <v>0</v>
      </c>
      <c r="J7" s="20">
        <v>74.34</v>
      </c>
      <c r="K7" s="20">
        <v>25.66</v>
      </c>
      <c r="L7" s="23">
        <v>0</v>
      </c>
      <c r="M7" s="20">
        <v>78.95</v>
      </c>
      <c r="N7" s="21">
        <v>21.05</v>
      </c>
      <c r="O7" s="18">
        <v>0</v>
      </c>
      <c r="P7" s="18">
        <v>0</v>
      </c>
      <c r="Q7" s="18">
        <v>0</v>
      </c>
      <c r="R7" s="23">
        <v>0</v>
      </c>
      <c r="S7" s="20">
        <v>76.319999999999993</v>
      </c>
      <c r="T7" s="21">
        <v>23.68</v>
      </c>
      <c r="U7" s="20">
        <v>0</v>
      </c>
      <c r="V7" s="20">
        <v>76.319999999999993</v>
      </c>
      <c r="W7" s="21">
        <v>23.68</v>
      </c>
    </row>
    <row r="8" spans="1:38" x14ac:dyDescent="0.2">
      <c r="A8" s="15" t="s">
        <v>16</v>
      </c>
      <c r="B8" s="16" t="s">
        <v>17</v>
      </c>
      <c r="C8" s="23">
        <v>39.42</v>
      </c>
      <c r="D8" s="20">
        <v>46.6</v>
      </c>
      <c r="E8" s="20">
        <v>13.99</v>
      </c>
      <c r="F8" s="23">
        <v>40.81</v>
      </c>
      <c r="G8" s="20">
        <v>46.1</v>
      </c>
      <c r="H8" s="21">
        <v>13.09</v>
      </c>
      <c r="I8" s="20">
        <v>40.15</v>
      </c>
      <c r="J8" s="20">
        <v>45.62</v>
      </c>
      <c r="K8" s="20">
        <v>14.24</v>
      </c>
      <c r="L8" s="23">
        <v>25</v>
      </c>
      <c r="M8" s="20">
        <v>75</v>
      </c>
      <c r="N8" s="21">
        <v>0</v>
      </c>
      <c r="O8" s="20">
        <v>42.23</v>
      </c>
      <c r="P8" s="20">
        <v>44.44</v>
      </c>
      <c r="Q8" s="20">
        <v>13.34</v>
      </c>
      <c r="R8" s="23">
        <v>37.57</v>
      </c>
      <c r="S8" s="20">
        <v>49.02</v>
      </c>
      <c r="T8" s="21">
        <v>13.42</v>
      </c>
      <c r="U8" s="20">
        <v>39.21</v>
      </c>
      <c r="V8" s="20">
        <v>46.62</v>
      </c>
      <c r="W8" s="21">
        <v>14.18</v>
      </c>
    </row>
    <row r="9" spans="1:38" x14ac:dyDescent="0.2">
      <c r="A9" s="22"/>
      <c r="B9" s="16" t="s">
        <v>18</v>
      </c>
      <c r="C9" s="23">
        <v>62.86</v>
      </c>
      <c r="D9" s="20">
        <v>58.79</v>
      </c>
      <c r="E9" s="20">
        <v>8.35</v>
      </c>
      <c r="F9" s="23">
        <v>66.400000000000006</v>
      </c>
      <c r="G9" s="20">
        <v>25.21</v>
      </c>
      <c r="H9" s="21">
        <v>8.3800000000000008</v>
      </c>
      <c r="I9" s="20">
        <v>62.95</v>
      </c>
      <c r="J9" s="20">
        <v>28.41</v>
      </c>
      <c r="K9" s="20">
        <v>8.64</v>
      </c>
      <c r="L9" s="23">
        <v>73.23</v>
      </c>
      <c r="M9" s="20">
        <v>24.22</v>
      </c>
      <c r="N9" s="21">
        <v>2.5499999999999998</v>
      </c>
      <c r="O9" s="20">
        <v>67.58</v>
      </c>
      <c r="P9" s="20">
        <v>24.22</v>
      </c>
      <c r="Q9" s="20">
        <v>8.1999999999999993</v>
      </c>
      <c r="R9" s="23">
        <v>62.21</v>
      </c>
      <c r="S9" s="20">
        <v>29.79</v>
      </c>
      <c r="T9" s="21">
        <v>8</v>
      </c>
      <c r="U9" s="20">
        <v>66.73</v>
      </c>
      <c r="V9" s="20">
        <v>26.37</v>
      </c>
      <c r="W9" s="21">
        <v>6.9</v>
      </c>
    </row>
    <row r="10" spans="1:38" x14ac:dyDescent="0.2">
      <c r="A10" s="15" t="s">
        <v>19</v>
      </c>
      <c r="B10" s="16" t="s">
        <v>20</v>
      </c>
      <c r="C10" s="23">
        <v>69.599999999999994</v>
      </c>
      <c r="D10" s="20">
        <v>21.48</v>
      </c>
      <c r="E10" s="20">
        <v>8.92</v>
      </c>
      <c r="F10" s="23">
        <v>73.78</v>
      </c>
      <c r="G10" s="20">
        <v>15.73</v>
      </c>
      <c r="H10" s="21">
        <v>10.48</v>
      </c>
      <c r="I10" s="20">
        <v>70.099999999999994</v>
      </c>
      <c r="J10" s="20">
        <v>21.4</v>
      </c>
      <c r="K10" s="20">
        <v>8.51</v>
      </c>
      <c r="L10" s="23">
        <v>75.209999999999994</v>
      </c>
      <c r="M10" s="20">
        <v>18.66</v>
      </c>
      <c r="N10" s="21">
        <v>6.13</v>
      </c>
      <c r="O10" s="20">
        <v>70.88</v>
      </c>
      <c r="P10" s="20">
        <v>17.14</v>
      </c>
      <c r="Q10" s="20">
        <v>11.98</v>
      </c>
      <c r="R10" s="23">
        <v>66.17</v>
      </c>
      <c r="S10" s="20">
        <v>22.91</v>
      </c>
      <c r="T10" s="21">
        <v>10.92</v>
      </c>
      <c r="U10" s="20">
        <v>66.540000000000006</v>
      </c>
      <c r="V10" s="20">
        <v>21.81</v>
      </c>
      <c r="W10" s="21">
        <v>11.65</v>
      </c>
    </row>
    <row r="11" spans="1:38" x14ac:dyDescent="0.2">
      <c r="A11" s="22"/>
      <c r="B11" s="16" t="s">
        <v>21</v>
      </c>
      <c r="C11" s="23">
        <v>61.37</v>
      </c>
      <c r="D11" s="20">
        <v>29.77</v>
      </c>
      <c r="E11" s="20">
        <v>8.8699999999999992</v>
      </c>
      <c r="F11" s="23">
        <v>67.180000000000007</v>
      </c>
      <c r="G11" s="20">
        <v>24.65</v>
      </c>
      <c r="H11" s="21">
        <v>8.17</v>
      </c>
      <c r="I11" s="20">
        <v>60.52</v>
      </c>
      <c r="J11" s="20">
        <v>30.8</v>
      </c>
      <c r="K11" s="20">
        <v>8.68</v>
      </c>
      <c r="L11" s="23">
        <v>71.8</v>
      </c>
      <c r="M11" s="20">
        <v>25.29</v>
      </c>
      <c r="N11" s="21">
        <v>2.91</v>
      </c>
      <c r="O11" s="20">
        <v>62.27</v>
      </c>
      <c r="P11" s="20">
        <v>29.45</v>
      </c>
      <c r="Q11" s="20">
        <v>8.2799999999999994</v>
      </c>
      <c r="R11" s="23">
        <v>58.52</v>
      </c>
      <c r="S11" s="20">
        <v>31.36</v>
      </c>
      <c r="T11" s="21">
        <v>10.119999999999999</v>
      </c>
      <c r="U11" s="20">
        <v>61.77</v>
      </c>
      <c r="V11" s="20">
        <v>29.04</v>
      </c>
      <c r="W11" s="21">
        <v>9.19</v>
      </c>
    </row>
    <row r="12" spans="1:38" x14ac:dyDescent="0.2">
      <c r="A12" s="15" t="s">
        <v>22</v>
      </c>
      <c r="B12" s="16" t="s">
        <v>23</v>
      </c>
      <c r="C12" s="23">
        <v>66.14</v>
      </c>
      <c r="D12" s="20">
        <v>28.42</v>
      </c>
      <c r="E12" s="20">
        <v>5.43</v>
      </c>
      <c r="F12" s="23">
        <v>64.540000000000006</v>
      </c>
      <c r="G12" s="20">
        <v>26.79</v>
      </c>
      <c r="H12" s="21">
        <v>8.68</v>
      </c>
      <c r="I12" s="20">
        <v>62.9</v>
      </c>
      <c r="J12" s="20">
        <v>30.19</v>
      </c>
      <c r="K12" s="20">
        <v>6.92</v>
      </c>
      <c r="L12" s="23">
        <v>62.74</v>
      </c>
      <c r="M12" s="20">
        <v>27.83</v>
      </c>
      <c r="N12" s="21">
        <v>9.43</v>
      </c>
      <c r="O12" s="20">
        <v>61.17</v>
      </c>
      <c r="P12" s="20">
        <v>29.67</v>
      </c>
      <c r="Q12" s="20">
        <v>9.17</v>
      </c>
      <c r="R12" s="23">
        <v>57.98</v>
      </c>
      <c r="S12" s="20">
        <v>32.590000000000003</v>
      </c>
      <c r="T12" s="21">
        <v>9.43</v>
      </c>
      <c r="U12" s="20">
        <v>61.86</v>
      </c>
      <c r="V12" s="20">
        <v>32.270000000000003</v>
      </c>
      <c r="W12" s="21">
        <v>5.87</v>
      </c>
    </row>
    <row r="13" spans="1:38" x14ac:dyDescent="0.2">
      <c r="A13" s="22"/>
      <c r="B13" s="16" t="s">
        <v>24</v>
      </c>
      <c r="C13" s="23">
        <v>64.69</v>
      </c>
      <c r="D13" s="20">
        <v>30.46</v>
      </c>
      <c r="E13" s="20">
        <v>4.8499999999999996</v>
      </c>
      <c r="F13" s="23">
        <v>73.7</v>
      </c>
      <c r="G13" s="20">
        <v>22</v>
      </c>
      <c r="H13" s="21">
        <v>4.3099999999999996</v>
      </c>
      <c r="I13" s="20">
        <v>64.239999999999995</v>
      </c>
      <c r="J13" s="20">
        <v>30.63</v>
      </c>
      <c r="K13" s="20">
        <v>5.13</v>
      </c>
      <c r="L13" s="23">
        <v>76.03</v>
      </c>
      <c r="M13" s="20">
        <v>23.14</v>
      </c>
      <c r="N13" s="21">
        <v>0.83</v>
      </c>
      <c r="O13" s="20">
        <v>64.19</v>
      </c>
      <c r="P13" s="20">
        <v>30.79</v>
      </c>
      <c r="Q13" s="20">
        <v>5.0199999999999996</v>
      </c>
      <c r="R13" s="23">
        <v>66.36</v>
      </c>
      <c r="S13" s="20">
        <v>27.73</v>
      </c>
      <c r="T13" s="21">
        <v>5.91</v>
      </c>
      <c r="U13" s="20">
        <v>69.180000000000007</v>
      </c>
      <c r="V13" s="20">
        <v>26.59</v>
      </c>
      <c r="W13" s="21">
        <v>4.2300000000000004</v>
      </c>
    </row>
    <row r="14" spans="1:38" x14ac:dyDescent="0.2">
      <c r="A14" s="15" t="s">
        <v>26</v>
      </c>
      <c r="B14" s="16" t="s">
        <v>27</v>
      </c>
      <c r="C14" s="23">
        <v>5.87</v>
      </c>
      <c r="D14" s="20">
        <v>91.88</v>
      </c>
      <c r="E14" s="20">
        <v>2.25</v>
      </c>
      <c r="F14" s="23">
        <v>10.34</v>
      </c>
      <c r="G14" s="20">
        <v>86.83</v>
      </c>
      <c r="H14" s="21">
        <v>2.82</v>
      </c>
      <c r="I14" s="20">
        <v>11.93</v>
      </c>
      <c r="J14" s="20">
        <v>84.99</v>
      </c>
      <c r="K14" s="20">
        <v>3.07</v>
      </c>
      <c r="L14" s="23">
        <v>18.28</v>
      </c>
      <c r="M14" s="20">
        <v>77.42</v>
      </c>
      <c r="N14" s="21">
        <v>4.3</v>
      </c>
      <c r="O14" s="20">
        <v>14.16</v>
      </c>
      <c r="P14" s="20">
        <v>82.19</v>
      </c>
      <c r="Q14" s="20">
        <v>3.65</v>
      </c>
      <c r="R14" s="23">
        <v>19.47</v>
      </c>
      <c r="S14" s="20">
        <v>76.400000000000006</v>
      </c>
      <c r="T14" s="21">
        <v>4.13</v>
      </c>
      <c r="U14" s="20">
        <v>10.08</v>
      </c>
      <c r="V14" s="20">
        <v>87.45</v>
      </c>
      <c r="W14" s="21">
        <v>2.4700000000000002</v>
      </c>
    </row>
    <row r="15" spans="1:38" x14ac:dyDescent="0.2">
      <c r="A15" s="24"/>
      <c r="B15" s="16" t="s">
        <v>28</v>
      </c>
      <c r="C15" s="23">
        <v>15.64</v>
      </c>
      <c r="D15" s="20">
        <v>76.040000000000006</v>
      </c>
      <c r="E15" s="20">
        <v>8.32</v>
      </c>
      <c r="F15" s="23">
        <v>15.32</v>
      </c>
      <c r="G15" s="20">
        <v>75.709999999999994</v>
      </c>
      <c r="H15" s="21">
        <v>8.9700000000000006</v>
      </c>
      <c r="I15" s="20">
        <v>14.35</v>
      </c>
      <c r="J15" s="20">
        <v>77.48</v>
      </c>
      <c r="K15" s="20">
        <v>8.17</v>
      </c>
      <c r="L15" s="23">
        <v>0</v>
      </c>
      <c r="M15" s="20">
        <v>92.78</v>
      </c>
      <c r="N15" s="21">
        <v>7.22</v>
      </c>
      <c r="O15" s="20">
        <v>14.24</v>
      </c>
      <c r="P15" s="20">
        <v>77.349999999999994</v>
      </c>
      <c r="Q15" s="20">
        <v>8.41</v>
      </c>
      <c r="R15" s="23">
        <v>21.96</v>
      </c>
      <c r="S15" s="20">
        <v>71.37</v>
      </c>
      <c r="T15" s="21">
        <v>6.67</v>
      </c>
      <c r="U15" s="20">
        <v>17.760000000000002</v>
      </c>
      <c r="V15" s="20">
        <v>74</v>
      </c>
      <c r="W15" s="21">
        <v>8.25</v>
      </c>
    </row>
    <row r="16" spans="1:38" s="30" customFormat="1" x14ac:dyDescent="0.2">
      <c r="A16" s="25" t="s">
        <v>29</v>
      </c>
      <c r="B16" s="16" t="s">
        <v>30</v>
      </c>
      <c r="C16" s="23">
        <v>0</v>
      </c>
      <c r="D16" s="20">
        <v>95.82</v>
      </c>
      <c r="E16" s="20">
        <v>4.16</v>
      </c>
      <c r="F16" s="23">
        <v>0</v>
      </c>
      <c r="G16" s="20">
        <v>96.34</v>
      </c>
      <c r="H16" s="21">
        <v>3.66</v>
      </c>
      <c r="I16" s="26">
        <v>0</v>
      </c>
      <c r="J16" s="27">
        <v>95.59</v>
      </c>
      <c r="K16" s="28">
        <v>4.41</v>
      </c>
      <c r="L16" s="27">
        <v>0</v>
      </c>
      <c r="M16" s="27">
        <v>98.59</v>
      </c>
      <c r="N16" s="28">
        <v>1.41</v>
      </c>
      <c r="O16" s="40">
        <v>0</v>
      </c>
      <c r="P16" s="40">
        <v>96.1</v>
      </c>
      <c r="Q16" s="40">
        <v>3.9</v>
      </c>
      <c r="R16" s="43">
        <v>0</v>
      </c>
      <c r="S16" s="40">
        <v>92.79</v>
      </c>
      <c r="T16" s="44">
        <v>7.21</v>
      </c>
      <c r="U16" s="40">
        <v>0</v>
      </c>
      <c r="V16" s="40">
        <v>95.34</v>
      </c>
      <c r="W16" s="44">
        <v>4.66</v>
      </c>
      <c r="X16" s="90"/>
      <c r="Y16" s="90"/>
      <c r="Z16" s="90"/>
      <c r="AA16" s="90"/>
      <c r="AB16" s="90"/>
      <c r="AC16" s="90"/>
      <c r="AD16" s="90"/>
      <c r="AE16" s="90"/>
      <c r="AF16" s="90"/>
      <c r="AG16" s="90"/>
      <c r="AH16" s="90"/>
      <c r="AI16" s="90"/>
      <c r="AJ16" s="90"/>
      <c r="AK16" s="90"/>
      <c r="AL16" s="90"/>
    </row>
    <row r="17" spans="1:38" s="30" customFormat="1" x14ac:dyDescent="0.2">
      <c r="A17" s="24"/>
      <c r="B17" s="56" t="s">
        <v>31</v>
      </c>
      <c r="C17" s="43">
        <v>30.91</v>
      </c>
      <c r="D17" s="40">
        <v>65.36</v>
      </c>
      <c r="E17" s="40">
        <v>3.73</v>
      </c>
      <c r="F17" s="43">
        <v>28.18</v>
      </c>
      <c r="G17" s="40">
        <v>68.77</v>
      </c>
      <c r="H17" s="44">
        <v>2.06</v>
      </c>
      <c r="I17" s="57">
        <v>32.03</v>
      </c>
      <c r="J17" s="50">
        <v>64.400000000000006</v>
      </c>
      <c r="K17" s="58">
        <v>3.57</v>
      </c>
      <c r="L17" s="50">
        <v>24.75</v>
      </c>
      <c r="M17" s="50">
        <v>72.73</v>
      </c>
      <c r="N17" s="58">
        <v>2.5299999999999998</v>
      </c>
      <c r="O17" s="40">
        <v>31.3</v>
      </c>
      <c r="P17" s="40">
        <v>67.09</v>
      </c>
      <c r="Q17" s="40">
        <v>1.61</v>
      </c>
      <c r="R17" s="43">
        <v>23.1</v>
      </c>
      <c r="S17" s="40">
        <v>73.28</v>
      </c>
      <c r="T17" s="44">
        <v>3.62</v>
      </c>
      <c r="U17" s="40">
        <v>27.42</v>
      </c>
      <c r="V17" s="40">
        <v>69.569999999999993</v>
      </c>
      <c r="W17" s="21">
        <v>3.02</v>
      </c>
      <c r="X17" s="90"/>
      <c r="Y17" s="90"/>
      <c r="Z17" s="90"/>
      <c r="AA17" s="90"/>
      <c r="AB17" s="90"/>
      <c r="AC17" s="90"/>
      <c r="AD17" s="90"/>
      <c r="AE17" s="90"/>
      <c r="AF17" s="90"/>
      <c r="AG17" s="90"/>
      <c r="AH17" s="90"/>
      <c r="AI17" s="90"/>
      <c r="AJ17" s="90"/>
      <c r="AK17" s="90"/>
      <c r="AL17" s="90"/>
    </row>
    <row r="18" spans="1:38" x14ac:dyDescent="0.2">
      <c r="A18" s="15" t="s">
        <v>32</v>
      </c>
      <c r="B18" s="16" t="s">
        <v>33</v>
      </c>
      <c r="C18" s="23">
        <v>14.39</v>
      </c>
      <c r="D18" s="20">
        <v>82.42</v>
      </c>
      <c r="E18" s="21">
        <v>3.18</v>
      </c>
      <c r="F18" s="20">
        <v>14.02</v>
      </c>
      <c r="G18" s="20">
        <v>83.64</v>
      </c>
      <c r="H18" s="21">
        <v>2.34</v>
      </c>
      <c r="I18" s="20">
        <v>15.18</v>
      </c>
      <c r="J18" s="20">
        <v>81.709999999999994</v>
      </c>
      <c r="K18" s="21">
        <v>3.11</v>
      </c>
      <c r="L18" s="23">
        <v>19.100000000000001</v>
      </c>
      <c r="M18" s="20">
        <v>77.53</v>
      </c>
      <c r="N18" s="21">
        <v>3.37</v>
      </c>
      <c r="O18" s="20">
        <v>15.11</v>
      </c>
      <c r="P18" s="20">
        <v>82.64</v>
      </c>
      <c r="Q18" s="21">
        <v>2.25</v>
      </c>
      <c r="R18" s="20">
        <v>5.07</v>
      </c>
      <c r="S18" s="20">
        <v>92.75</v>
      </c>
      <c r="T18" s="21">
        <v>2.17</v>
      </c>
      <c r="U18" s="20">
        <v>13.47</v>
      </c>
      <c r="V18" s="20">
        <v>83.17</v>
      </c>
      <c r="W18" s="21">
        <v>3.37</v>
      </c>
    </row>
    <row r="19" spans="1:38" x14ac:dyDescent="0.2">
      <c r="A19" s="22"/>
      <c r="B19" s="16" t="s">
        <v>34</v>
      </c>
      <c r="C19" s="23">
        <v>10.86</v>
      </c>
      <c r="D19" s="20">
        <v>84.54</v>
      </c>
      <c r="E19" s="21">
        <v>4.5999999999999996</v>
      </c>
      <c r="F19" s="20">
        <v>11.09</v>
      </c>
      <c r="G19" s="20">
        <v>86.09</v>
      </c>
      <c r="H19" s="21">
        <v>2.82</v>
      </c>
      <c r="I19" s="20">
        <v>10.1</v>
      </c>
      <c r="J19" s="20">
        <v>85.6</v>
      </c>
      <c r="K19" s="21">
        <v>4.3</v>
      </c>
      <c r="L19" s="23">
        <v>15.89</v>
      </c>
      <c r="M19" s="20">
        <v>80.37</v>
      </c>
      <c r="N19" s="21">
        <v>3.74</v>
      </c>
      <c r="O19" s="20">
        <v>9.8000000000000007</v>
      </c>
      <c r="P19" s="20">
        <v>86.71</v>
      </c>
      <c r="Q19" s="21">
        <v>3.49</v>
      </c>
      <c r="R19" s="20">
        <v>1.45</v>
      </c>
      <c r="S19" s="20">
        <v>95.4</v>
      </c>
      <c r="T19" s="21">
        <v>3.15</v>
      </c>
      <c r="U19" s="20">
        <v>9.0500000000000007</v>
      </c>
      <c r="V19" s="20">
        <v>86.6</v>
      </c>
      <c r="W19" s="21">
        <v>4.3600000000000003</v>
      </c>
    </row>
    <row r="20" spans="1:38" x14ac:dyDescent="0.2">
      <c r="A20" s="128" t="s">
        <v>102</v>
      </c>
      <c r="B20" s="56" t="s">
        <v>371</v>
      </c>
      <c r="C20" s="43">
        <v>10.11</v>
      </c>
      <c r="D20" s="40">
        <v>88.01</v>
      </c>
      <c r="E20" s="40">
        <v>1.87</v>
      </c>
      <c r="F20" s="43">
        <v>12.16</v>
      </c>
      <c r="G20" s="40">
        <v>86.26</v>
      </c>
      <c r="H20" s="44">
        <v>1.58</v>
      </c>
      <c r="I20" s="57">
        <v>9.23</v>
      </c>
      <c r="J20" s="50">
        <v>88.96</v>
      </c>
      <c r="K20" s="58">
        <v>1.8</v>
      </c>
      <c r="L20" s="50">
        <v>13.46</v>
      </c>
      <c r="M20" s="50">
        <v>83.65</v>
      </c>
      <c r="N20" s="58">
        <v>2.88</v>
      </c>
      <c r="O20" s="50">
        <v>11.04</v>
      </c>
      <c r="P20" s="50">
        <v>86.36</v>
      </c>
      <c r="Q20" s="58">
        <v>2.6</v>
      </c>
      <c r="R20" s="50">
        <v>0</v>
      </c>
      <c r="S20" s="50">
        <v>99.64</v>
      </c>
      <c r="T20" s="58">
        <v>0.36</v>
      </c>
      <c r="U20" s="50">
        <v>8.1300000000000008</v>
      </c>
      <c r="V20" s="50">
        <v>89.95</v>
      </c>
      <c r="W20" s="58">
        <v>1.91</v>
      </c>
    </row>
    <row r="21" spans="1:38" x14ac:dyDescent="0.2">
      <c r="A21" s="128"/>
      <c r="B21" s="16" t="s">
        <v>372</v>
      </c>
      <c r="C21" s="23">
        <v>13.16</v>
      </c>
      <c r="D21" s="20">
        <v>85.32</v>
      </c>
      <c r="E21" s="20">
        <v>1.52</v>
      </c>
      <c r="F21" s="23">
        <v>9.42</v>
      </c>
      <c r="G21" s="20">
        <v>89.35</v>
      </c>
      <c r="H21" s="21">
        <v>1.22</v>
      </c>
      <c r="I21" s="26">
        <v>14.14</v>
      </c>
      <c r="J21" s="27">
        <v>84.03</v>
      </c>
      <c r="K21" s="28">
        <v>1.83</v>
      </c>
      <c r="L21" s="27">
        <v>18.27</v>
      </c>
      <c r="M21" s="27">
        <v>76.92</v>
      </c>
      <c r="N21" s="28">
        <v>4.8099999999999996</v>
      </c>
      <c r="O21" s="27">
        <v>11.25</v>
      </c>
      <c r="P21" s="27">
        <v>86.8</v>
      </c>
      <c r="Q21" s="28">
        <v>1.96</v>
      </c>
      <c r="R21" s="27">
        <v>5.52</v>
      </c>
      <c r="S21" s="27">
        <v>93.37</v>
      </c>
      <c r="T21" s="28">
        <v>1.1000000000000001</v>
      </c>
      <c r="U21" s="27">
        <v>12.16</v>
      </c>
      <c r="V21" s="27">
        <v>86.24</v>
      </c>
      <c r="W21" s="28">
        <v>1.6</v>
      </c>
    </row>
    <row r="22" spans="1:38" ht="13.5" thickBot="1" x14ac:dyDescent="0.25">
      <c r="A22" s="130"/>
      <c r="B22" s="131" t="s">
        <v>387</v>
      </c>
      <c r="C22" s="132">
        <v>0</v>
      </c>
      <c r="D22" s="133">
        <v>100</v>
      </c>
      <c r="E22" s="133">
        <v>0</v>
      </c>
      <c r="F22" s="132">
        <v>0</v>
      </c>
      <c r="G22" s="133">
        <v>100</v>
      </c>
      <c r="H22" s="134">
        <v>0</v>
      </c>
      <c r="I22" s="135">
        <v>0</v>
      </c>
      <c r="J22" s="136">
        <v>100</v>
      </c>
      <c r="K22" s="136">
        <v>0</v>
      </c>
      <c r="L22" s="135">
        <v>0</v>
      </c>
      <c r="M22" s="136">
        <v>100</v>
      </c>
      <c r="N22" s="140">
        <v>0</v>
      </c>
      <c r="O22" s="135">
        <v>0</v>
      </c>
      <c r="P22" s="136">
        <v>100</v>
      </c>
      <c r="Q22" s="140">
        <v>0</v>
      </c>
      <c r="R22" s="135">
        <v>0</v>
      </c>
      <c r="S22" s="136">
        <v>100</v>
      </c>
      <c r="T22" s="140">
        <v>0</v>
      </c>
      <c r="U22" s="135">
        <v>0</v>
      </c>
      <c r="V22" s="136">
        <v>100</v>
      </c>
      <c r="W22" s="140">
        <v>0</v>
      </c>
    </row>
    <row r="23" spans="1:38" x14ac:dyDescent="0.2">
      <c r="A23" s="179" t="s">
        <v>392</v>
      </c>
      <c r="B23" s="120" t="s">
        <v>374</v>
      </c>
      <c r="C23" s="122">
        <v>4.09</v>
      </c>
      <c r="D23" s="122">
        <v>91.5</v>
      </c>
      <c r="E23" s="123">
        <v>4.41</v>
      </c>
      <c r="F23" s="122">
        <v>0</v>
      </c>
      <c r="G23" s="122">
        <v>96.14</v>
      </c>
      <c r="H23" s="123">
        <v>3.86</v>
      </c>
      <c r="I23" s="125">
        <v>3.53</v>
      </c>
      <c r="J23" s="125">
        <v>92.12</v>
      </c>
      <c r="K23" s="126">
        <v>4.3600000000000003</v>
      </c>
      <c r="L23" s="125">
        <v>7.55</v>
      </c>
      <c r="M23" s="125">
        <v>84.91</v>
      </c>
      <c r="N23" s="126">
        <v>7.55</v>
      </c>
      <c r="O23" s="122">
        <v>1.31</v>
      </c>
      <c r="P23" s="122">
        <v>94.4</v>
      </c>
      <c r="Q23" s="123">
        <v>4.26</v>
      </c>
      <c r="R23" s="229">
        <v>3.01</v>
      </c>
      <c r="S23" s="229">
        <v>93.65</v>
      </c>
      <c r="T23" s="230">
        <v>3.34</v>
      </c>
      <c r="U23" s="216">
        <v>3.21</v>
      </c>
      <c r="V23" s="216">
        <v>92.59</v>
      </c>
      <c r="W23" s="231">
        <v>4.21</v>
      </c>
    </row>
    <row r="24" spans="1:38" x14ac:dyDescent="0.2">
      <c r="A24" s="184"/>
      <c r="B24" s="16" t="s">
        <v>376</v>
      </c>
      <c r="C24" s="114"/>
      <c r="D24" s="20"/>
      <c r="E24" s="21"/>
      <c r="F24" s="20"/>
      <c r="G24" s="20"/>
      <c r="H24" s="21"/>
      <c r="I24" s="38"/>
      <c r="J24" s="38"/>
      <c r="K24" s="39"/>
      <c r="L24" s="38"/>
      <c r="M24" s="38"/>
      <c r="N24" s="39"/>
      <c r="O24" s="32"/>
      <c r="P24" s="32"/>
      <c r="Q24" s="197"/>
      <c r="R24" s="20"/>
      <c r="S24" s="20"/>
      <c r="T24" s="21"/>
      <c r="U24" s="45"/>
      <c r="V24" s="45"/>
      <c r="W24" s="139"/>
    </row>
    <row r="25" spans="1:38" ht="13.5" thickBot="1" x14ac:dyDescent="0.25">
      <c r="A25" s="186"/>
      <c r="B25" s="131" t="s">
        <v>393</v>
      </c>
      <c r="C25" s="133"/>
      <c r="D25" s="203"/>
      <c r="E25" s="207"/>
      <c r="F25" s="203"/>
      <c r="G25" s="203"/>
      <c r="H25" s="207"/>
      <c r="I25" s="203"/>
      <c r="J25" s="203"/>
      <c r="K25" s="207"/>
      <c r="L25" s="166"/>
      <c r="M25" s="166"/>
      <c r="N25" s="167"/>
      <c r="O25" s="208"/>
      <c r="P25" s="208"/>
      <c r="Q25" s="212"/>
      <c r="R25" s="203"/>
      <c r="S25" s="203"/>
      <c r="T25" s="207"/>
      <c r="U25" s="209"/>
      <c r="V25" s="209"/>
      <c r="W25" s="211"/>
    </row>
    <row r="26" spans="1:38" x14ac:dyDescent="0.2">
      <c r="F26" s="34"/>
      <c r="G26" s="34"/>
      <c r="H26" s="34"/>
      <c r="I26" s="33"/>
      <c r="J26" s="33"/>
      <c r="K26" s="33"/>
      <c r="L26" s="33"/>
      <c r="M26" s="33"/>
      <c r="N26" s="33"/>
    </row>
    <row r="27" spans="1:38" x14ac:dyDescent="0.2">
      <c r="F27" s="34"/>
      <c r="G27" s="34"/>
      <c r="H27" s="34"/>
      <c r="I27" s="33"/>
      <c r="J27" s="33"/>
      <c r="K27" s="33"/>
      <c r="L27" s="33"/>
      <c r="M27" s="33"/>
      <c r="N27" s="33"/>
    </row>
    <row r="29" spans="1:38" x14ac:dyDescent="0.2">
      <c r="C29" s="35" t="s">
        <v>35</v>
      </c>
      <c r="D29" s="35"/>
      <c r="E29" s="36"/>
      <c r="F29" s="36"/>
      <c r="G29" s="36"/>
      <c r="H29" s="36"/>
      <c r="I29" s="36"/>
      <c r="J29" s="36"/>
      <c r="K29" s="36"/>
      <c r="L29" s="36"/>
      <c r="M29" s="36"/>
      <c r="N29" s="36"/>
    </row>
    <row r="30" spans="1:38" x14ac:dyDescent="0.2">
      <c r="C30" s="35" t="s">
        <v>36</v>
      </c>
      <c r="D30" s="36"/>
      <c r="E30" s="36"/>
      <c r="F30" s="36"/>
      <c r="G30" s="36"/>
      <c r="H30" s="36"/>
      <c r="I30" s="36"/>
      <c r="J30" s="36"/>
      <c r="K30" s="36"/>
      <c r="L30" s="36"/>
      <c r="M30" s="36"/>
      <c r="N30" s="36"/>
      <c r="T30" s="9"/>
      <c r="U30" s="9"/>
      <c r="V30" s="9"/>
      <c r="W30" s="9"/>
    </row>
    <row r="31" spans="1:38" x14ac:dyDescent="0.2">
      <c r="T31" s="9"/>
      <c r="U31" s="9"/>
      <c r="V31" s="9"/>
      <c r="W31" s="9"/>
    </row>
    <row r="32" spans="1:38" x14ac:dyDescent="0.2">
      <c r="T32" s="9"/>
      <c r="U32" s="9"/>
      <c r="V32" s="9"/>
      <c r="W32" s="9"/>
    </row>
    <row r="33" spans="20:23" x14ac:dyDescent="0.2">
      <c r="T33" s="9"/>
      <c r="U33" s="9"/>
      <c r="V33" s="9"/>
      <c r="W33" s="9"/>
    </row>
    <row r="34" spans="20:23" x14ac:dyDescent="0.2">
      <c r="T34" s="9"/>
      <c r="U34" s="9"/>
      <c r="V34" s="9"/>
      <c r="W34" s="9"/>
    </row>
    <row r="35" spans="20:23" x14ac:dyDescent="0.2">
      <c r="T35" s="9"/>
      <c r="U35" s="9"/>
      <c r="V35" s="9"/>
      <c r="W35" s="9"/>
    </row>
    <row r="36" spans="20:23" x14ac:dyDescent="0.2">
      <c r="T36" s="9"/>
      <c r="U36" s="9"/>
      <c r="V36" s="9"/>
      <c r="W36" s="9"/>
    </row>
    <row r="37" spans="20:23" x14ac:dyDescent="0.2">
      <c r="T37" s="9"/>
      <c r="U37" s="9"/>
      <c r="V37" s="9"/>
      <c r="W37" s="9"/>
    </row>
    <row r="38" spans="20:23" x14ac:dyDescent="0.2">
      <c r="T38" s="9"/>
      <c r="U38" s="9"/>
      <c r="V38" s="9"/>
      <c r="W38" s="9"/>
    </row>
    <row r="39" spans="20:23" x14ac:dyDescent="0.2">
      <c r="T39" s="9"/>
      <c r="U39" s="9"/>
      <c r="V39" s="9"/>
      <c r="W39" s="9"/>
    </row>
    <row r="40" spans="20:23" x14ac:dyDescent="0.2">
      <c r="T40" s="9"/>
      <c r="U40" s="9"/>
      <c r="V40" s="9"/>
      <c r="W40" s="9"/>
    </row>
    <row r="41" spans="20:23" x14ac:dyDescent="0.2">
      <c r="T41" s="9"/>
      <c r="U41" s="9"/>
      <c r="V41" s="9"/>
      <c r="W41" s="9"/>
    </row>
    <row r="42" spans="20:23" x14ac:dyDescent="0.2">
      <c r="T42" s="9"/>
      <c r="U42" s="9"/>
      <c r="V42" s="9"/>
      <c r="W42" s="9"/>
    </row>
    <row r="43" spans="20:23" x14ac:dyDescent="0.2">
      <c r="T43" s="9"/>
      <c r="U43" s="9"/>
      <c r="V43" s="9"/>
      <c r="W43" s="9"/>
    </row>
  </sheetData>
  <mergeCells count="7">
    <mergeCell ref="R4:T4"/>
    <mergeCell ref="U4:W4"/>
    <mergeCell ref="C4:E4"/>
    <mergeCell ref="F4:H4"/>
    <mergeCell ref="I4:K4"/>
    <mergeCell ref="L4:N4"/>
    <mergeCell ref="O4:Q4"/>
  </mergeCells>
  <phoneticPr fontId="4" type="noConversion"/>
  <pageMargins left="0.25" right="0.25" top="0.75" bottom="0.75" header="0.3" footer="0.3"/>
  <pageSetup paperSize="5" scale="77" orientation="landscape" horizontalDpi="4294967292" verticalDpi="4294967292"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EU36"/>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14" width="9.125" style="10" customWidth="1"/>
    <col min="15" max="16384" width="11" style="9"/>
  </cols>
  <sheetData>
    <row r="1" spans="1:14" x14ac:dyDescent="0.2">
      <c r="A1" s="8" t="s">
        <v>118</v>
      </c>
    </row>
    <row r="2" spans="1:14" x14ac:dyDescent="0.2">
      <c r="A2" s="8" t="s">
        <v>127</v>
      </c>
    </row>
    <row r="4" spans="1:14" ht="97.35" customHeight="1" x14ac:dyDescent="0.2">
      <c r="C4" s="244" t="s">
        <v>128</v>
      </c>
      <c r="D4" s="245"/>
      <c r="E4" s="245"/>
      <c r="F4" s="244" t="s">
        <v>129</v>
      </c>
      <c r="G4" s="245"/>
      <c r="H4" s="246"/>
      <c r="I4" s="244" t="s">
        <v>130</v>
      </c>
      <c r="J4" s="245"/>
      <c r="K4" s="246"/>
      <c r="L4" s="247" t="s">
        <v>131</v>
      </c>
      <c r="M4" s="245"/>
      <c r="N4" s="246"/>
    </row>
    <row r="5" spans="1:14" x14ac:dyDescent="0.2">
      <c r="A5" s="11" t="s">
        <v>9</v>
      </c>
      <c r="C5" s="12" t="s">
        <v>10</v>
      </c>
      <c r="D5" s="13" t="s">
        <v>11</v>
      </c>
      <c r="E5" s="13" t="s">
        <v>12</v>
      </c>
      <c r="F5" s="12" t="s">
        <v>10</v>
      </c>
      <c r="G5" s="13" t="s">
        <v>11</v>
      </c>
      <c r="H5" s="14" t="s">
        <v>12</v>
      </c>
      <c r="I5" s="12" t="s">
        <v>10</v>
      </c>
      <c r="J5" s="13" t="s">
        <v>11</v>
      </c>
      <c r="K5" s="14" t="s">
        <v>12</v>
      </c>
      <c r="L5" s="13" t="s">
        <v>10</v>
      </c>
      <c r="M5" s="13" t="s">
        <v>11</v>
      </c>
      <c r="N5" s="14" t="s">
        <v>12</v>
      </c>
    </row>
    <row r="6" spans="1:14" x14ac:dyDescent="0.2">
      <c r="A6" s="15" t="s">
        <v>13</v>
      </c>
      <c r="B6" s="16" t="s">
        <v>14</v>
      </c>
      <c r="C6" s="23">
        <v>61.88</v>
      </c>
      <c r="D6" s="20">
        <v>28.12</v>
      </c>
      <c r="E6" s="20">
        <v>10</v>
      </c>
      <c r="F6" s="23">
        <v>49.53</v>
      </c>
      <c r="G6" s="20">
        <v>34.549999999999997</v>
      </c>
      <c r="H6" s="21">
        <v>15.92</v>
      </c>
      <c r="I6" s="23">
        <v>57.9</v>
      </c>
      <c r="J6" s="20">
        <v>26.75</v>
      </c>
      <c r="K6" s="21">
        <v>15.36</v>
      </c>
      <c r="L6" s="20">
        <v>53.17</v>
      </c>
      <c r="M6" s="20">
        <v>30.95</v>
      </c>
      <c r="N6" s="21">
        <v>15.88</v>
      </c>
    </row>
    <row r="7" spans="1:14" x14ac:dyDescent="0.2">
      <c r="A7" s="22"/>
      <c r="B7" s="16" t="s">
        <v>15</v>
      </c>
      <c r="C7" s="17">
        <v>0</v>
      </c>
      <c r="D7" s="18">
        <v>0</v>
      </c>
      <c r="E7" s="18">
        <v>0</v>
      </c>
      <c r="F7" s="23">
        <v>0</v>
      </c>
      <c r="G7" s="20">
        <v>74.56</v>
      </c>
      <c r="H7" s="21">
        <v>25.44</v>
      </c>
      <c r="I7" s="17">
        <v>0</v>
      </c>
      <c r="J7" s="18">
        <v>0</v>
      </c>
      <c r="K7" s="19">
        <v>0</v>
      </c>
      <c r="L7" s="20">
        <v>0</v>
      </c>
      <c r="M7" s="20">
        <v>77.63</v>
      </c>
      <c r="N7" s="21">
        <v>22.37</v>
      </c>
    </row>
    <row r="8" spans="1:14" x14ac:dyDescent="0.2">
      <c r="A8" s="15" t="s">
        <v>16</v>
      </c>
      <c r="B8" s="16" t="s">
        <v>17</v>
      </c>
      <c r="C8" s="23">
        <v>46.83</v>
      </c>
      <c r="D8" s="20">
        <v>36.51</v>
      </c>
      <c r="E8" s="20">
        <v>16.670000000000002</v>
      </c>
      <c r="F8" s="23">
        <v>43.7</v>
      </c>
      <c r="G8" s="20">
        <v>38.57</v>
      </c>
      <c r="H8" s="21">
        <v>17.739999999999998</v>
      </c>
      <c r="I8" s="23">
        <v>46.29</v>
      </c>
      <c r="J8" s="20">
        <v>36.53</v>
      </c>
      <c r="K8" s="21">
        <v>17.18</v>
      </c>
      <c r="L8" s="20">
        <v>45.04</v>
      </c>
      <c r="M8" s="20">
        <v>37.340000000000003</v>
      </c>
      <c r="N8" s="21">
        <v>17.62</v>
      </c>
    </row>
    <row r="9" spans="1:14" x14ac:dyDescent="0.2">
      <c r="A9" s="22"/>
      <c r="B9" s="16" t="s">
        <v>18</v>
      </c>
      <c r="C9" s="23">
        <v>66.72</v>
      </c>
      <c r="D9" s="20">
        <v>23.63</v>
      </c>
      <c r="E9" s="20">
        <v>9.64</v>
      </c>
      <c r="F9" s="23">
        <v>63.8</v>
      </c>
      <c r="G9" s="20">
        <v>27.24</v>
      </c>
      <c r="H9" s="21">
        <v>8.9600000000000009</v>
      </c>
      <c r="I9" s="23">
        <v>64.22</v>
      </c>
      <c r="J9" s="20">
        <v>26.82</v>
      </c>
      <c r="K9" s="21">
        <v>8.9600000000000009</v>
      </c>
      <c r="L9" s="20">
        <v>65.03</v>
      </c>
      <c r="M9" s="20">
        <v>26.22</v>
      </c>
      <c r="N9" s="21">
        <v>8.75</v>
      </c>
    </row>
    <row r="10" spans="1:14" x14ac:dyDescent="0.2">
      <c r="A10" s="15" t="s">
        <v>19</v>
      </c>
      <c r="B10" s="16" t="s">
        <v>20</v>
      </c>
      <c r="C10" s="23">
        <v>77.27</v>
      </c>
      <c r="D10" s="20">
        <v>16.12</v>
      </c>
      <c r="E10" s="20">
        <v>6.6</v>
      </c>
      <c r="F10" s="23">
        <v>66.13</v>
      </c>
      <c r="G10" s="20">
        <v>20.79</v>
      </c>
      <c r="H10" s="21">
        <v>13.08</v>
      </c>
      <c r="I10" s="23">
        <v>74.7</v>
      </c>
      <c r="J10" s="20">
        <v>16.850000000000001</v>
      </c>
      <c r="K10" s="21">
        <v>8.44</v>
      </c>
      <c r="L10" s="20">
        <v>65.25</v>
      </c>
      <c r="M10" s="20">
        <v>22.77</v>
      </c>
      <c r="N10" s="21">
        <v>11.98</v>
      </c>
    </row>
    <row r="11" spans="1:14" x14ac:dyDescent="0.2">
      <c r="A11" s="22"/>
      <c r="B11" s="16" t="s">
        <v>21</v>
      </c>
      <c r="C11" s="23">
        <v>69.739999999999995</v>
      </c>
      <c r="D11" s="20">
        <v>23.06</v>
      </c>
      <c r="E11" s="20">
        <v>7.2</v>
      </c>
      <c r="F11" s="23">
        <v>60.77</v>
      </c>
      <c r="G11" s="20">
        <v>29.79</v>
      </c>
      <c r="H11" s="21">
        <v>9.43</v>
      </c>
      <c r="I11" s="23">
        <v>65.349999999999994</v>
      </c>
      <c r="J11" s="20">
        <v>26.51</v>
      </c>
      <c r="K11" s="21">
        <v>8.14</v>
      </c>
      <c r="L11" s="20">
        <v>58.85</v>
      </c>
      <c r="M11" s="20">
        <v>31.2</v>
      </c>
      <c r="N11" s="21">
        <v>9.9499999999999993</v>
      </c>
    </row>
    <row r="12" spans="1:14" x14ac:dyDescent="0.2">
      <c r="A12" s="15" t="s">
        <v>22</v>
      </c>
      <c r="B12" s="16" t="s">
        <v>23</v>
      </c>
      <c r="C12" s="23">
        <v>51.75</v>
      </c>
      <c r="D12" s="20">
        <v>35.85</v>
      </c>
      <c r="E12" s="20">
        <v>12.4</v>
      </c>
      <c r="F12" s="23">
        <v>61.53</v>
      </c>
      <c r="G12" s="20">
        <v>31.18</v>
      </c>
      <c r="H12" s="21">
        <v>7.29</v>
      </c>
      <c r="I12" s="23">
        <v>59.65</v>
      </c>
      <c r="J12" s="20">
        <v>29.82</v>
      </c>
      <c r="K12" s="21">
        <v>10.53</v>
      </c>
      <c r="L12" s="20">
        <v>55.82</v>
      </c>
      <c r="M12" s="20">
        <v>34.76</v>
      </c>
      <c r="N12" s="21">
        <v>9.42</v>
      </c>
    </row>
    <row r="13" spans="1:14" x14ac:dyDescent="0.2">
      <c r="A13" s="22"/>
      <c r="B13" s="16" t="s">
        <v>24</v>
      </c>
      <c r="C13" s="23">
        <v>52.03</v>
      </c>
      <c r="D13" s="20">
        <v>41.14</v>
      </c>
      <c r="E13" s="20">
        <v>6.83</v>
      </c>
      <c r="F13" s="23">
        <v>61.25</v>
      </c>
      <c r="G13" s="20">
        <v>33.26</v>
      </c>
      <c r="H13" s="21">
        <v>5.49</v>
      </c>
      <c r="I13" s="23">
        <v>56.99</v>
      </c>
      <c r="J13" s="20">
        <v>37.04</v>
      </c>
      <c r="K13" s="21">
        <v>5.97</v>
      </c>
      <c r="L13" s="20">
        <v>57.01</v>
      </c>
      <c r="M13" s="20">
        <v>36.85</v>
      </c>
      <c r="N13" s="21">
        <v>6.14</v>
      </c>
    </row>
    <row r="14" spans="1:14" x14ac:dyDescent="0.2">
      <c r="A14" s="15" t="s">
        <v>26</v>
      </c>
      <c r="B14" s="16" t="s">
        <v>27</v>
      </c>
      <c r="C14" s="23">
        <v>21.57</v>
      </c>
      <c r="D14" s="20">
        <v>73.86</v>
      </c>
      <c r="E14" s="20">
        <v>4.58</v>
      </c>
      <c r="F14" s="23">
        <v>11.15</v>
      </c>
      <c r="G14" s="20">
        <v>85.98</v>
      </c>
      <c r="H14" s="21">
        <v>2.87</v>
      </c>
      <c r="I14" s="23">
        <v>13.98</v>
      </c>
      <c r="J14" s="20">
        <v>82.84</v>
      </c>
      <c r="K14" s="21">
        <v>3.18</v>
      </c>
      <c r="L14" s="20">
        <v>18.75</v>
      </c>
      <c r="M14" s="20">
        <v>77.27</v>
      </c>
      <c r="N14" s="21">
        <v>3.98</v>
      </c>
    </row>
    <row r="15" spans="1:14" x14ac:dyDescent="0.2">
      <c r="A15" s="24"/>
      <c r="B15" s="16" t="s">
        <v>28</v>
      </c>
      <c r="C15" s="23">
        <v>27.85</v>
      </c>
      <c r="D15" s="20">
        <v>66.459999999999994</v>
      </c>
      <c r="E15" s="20">
        <v>5.7</v>
      </c>
      <c r="F15" s="23">
        <v>18.38</v>
      </c>
      <c r="G15" s="20">
        <v>73.72</v>
      </c>
      <c r="H15" s="21">
        <v>7.91</v>
      </c>
      <c r="I15" s="23">
        <v>19.329999999999998</v>
      </c>
      <c r="J15" s="20">
        <v>73.33</v>
      </c>
      <c r="K15" s="21">
        <v>7.33</v>
      </c>
      <c r="L15" s="20">
        <v>24.81</v>
      </c>
      <c r="M15" s="20">
        <v>69.38</v>
      </c>
      <c r="N15" s="21">
        <v>5.81</v>
      </c>
    </row>
    <row r="16" spans="1:14" x14ac:dyDescent="0.2">
      <c r="A16" s="15" t="s">
        <v>29</v>
      </c>
      <c r="B16" s="16" t="s">
        <v>30</v>
      </c>
      <c r="C16" s="23">
        <v>0</v>
      </c>
      <c r="D16" s="20">
        <v>95.74</v>
      </c>
      <c r="E16" s="20">
        <v>4.26</v>
      </c>
      <c r="F16" s="23">
        <v>0</v>
      </c>
      <c r="G16" s="20">
        <v>95.91</v>
      </c>
      <c r="H16" s="21">
        <v>4.09</v>
      </c>
      <c r="I16" s="26">
        <v>0</v>
      </c>
      <c r="J16" s="27">
        <v>96.1</v>
      </c>
      <c r="K16" s="28">
        <v>3.9</v>
      </c>
      <c r="L16" s="27">
        <v>0</v>
      </c>
      <c r="M16" s="27">
        <v>93.64</v>
      </c>
      <c r="N16" s="28">
        <v>6.36</v>
      </c>
    </row>
    <row r="17" spans="1:14" x14ac:dyDescent="0.2">
      <c r="A17" s="24"/>
      <c r="B17" s="16" t="s">
        <v>31</v>
      </c>
      <c r="C17" s="23">
        <v>33.47</v>
      </c>
      <c r="D17" s="20">
        <v>61.19</v>
      </c>
      <c r="E17" s="20">
        <v>5.35</v>
      </c>
      <c r="F17" s="23">
        <v>32.020000000000003</v>
      </c>
      <c r="G17" s="20">
        <v>64.16</v>
      </c>
      <c r="H17" s="21">
        <v>3.82</v>
      </c>
      <c r="I17" s="26">
        <v>35.229999999999997</v>
      </c>
      <c r="J17" s="27">
        <v>60.65</v>
      </c>
      <c r="K17" s="28">
        <v>4.12</v>
      </c>
      <c r="L17" s="27">
        <v>28.77</v>
      </c>
      <c r="M17" s="27">
        <v>66.56</v>
      </c>
      <c r="N17" s="28">
        <v>4.67</v>
      </c>
    </row>
    <row r="18" spans="1:14" x14ac:dyDescent="0.2">
      <c r="A18" s="15" t="s">
        <v>32</v>
      </c>
      <c r="B18" s="16" t="s">
        <v>33</v>
      </c>
      <c r="C18" s="23">
        <v>0</v>
      </c>
      <c r="D18" s="20">
        <v>99.4</v>
      </c>
      <c r="E18" s="21">
        <v>0.6</v>
      </c>
      <c r="F18" s="20">
        <v>11.71</v>
      </c>
      <c r="G18" s="20">
        <v>85.9</v>
      </c>
      <c r="H18" s="21">
        <v>2.93</v>
      </c>
      <c r="I18" s="20">
        <v>9.32</v>
      </c>
      <c r="J18" s="20">
        <v>89.13</v>
      </c>
      <c r="K18" s="21">
        <v>1.55</v>
      </c>
      <c r="L18" s="23">
        <v>4.67</v>
      </c>
      <c r="M18" s="20">
        <v>93.33</v>
      </c>
      <c r="N18" s="21">
        <v>2</v>
      </c>
    </row>
    <row r="19" spans="1:14" x14ac:dyDescent="0.2">
      <c r="A19" s="22"/>
      <c r="B19" s="16" t="s">
        <v>34</v>
      </c>
      <c r="C19" s="23">
        <v>0</v>
      </c>
      <c r="D19" s="20">
        <v>96.47</v>
      </c>
      <c r="E19" s="21">
        <v>3.53</v>
      </c>
      <c r="F19" s="20">
        <v>8.33</v>
      </c>
      <c r="G19" s="20">
        <v>87.58</v>
      </c>
      <c r="H19" s="21">
        <v>4.08</v>
      </c>
      <c r="I19" s="20">
        <v>7.83</v>
      </c>
      <c r="J19" s="20">
        <v>88.37</v>
      </c>
      <c r="K19" s="21">
        <v>3.8</v>
      </c>
      <c r="L19" s="23">
        <v>1.44</v>
      </c>
      <c r="M19" s="20">
        <v>94.47</v>
      </c>
      <c r="N19" s="21">
        <v>4.09</v>
      </c>
    </row>
    <row r="20" spans="1:14" x14ac:dyDescent="0.2">
      <c r="A20" s="15" t="s">
        <v>102</v>
      </c>
      <c r="B20" s="16" t="s">
        <v>371</v>
      </c>
      <c r="C20" s="23">
        <v>0</v>
      </c>
      <c r="D20" s="20">
        <v>100</v>
      </c>
      <c r="E20" s="20">
        <v>0</v>
      </c>
      <c r="F20" s="23">
        <v>6.83</v>
      </c>
      <c r="G20" s="20">
        <v>91.57</v>
      </c>
      <c r="H20" s="21">
        <v>1.61</v>
      </c>
      <c r="I20" s="26">
        <v>8.5</v>
      </c>
      <c r="J20" s="27">
        <v>90.52</v>
      </c>
      <c r="K20" s="28">
        <v>0.98</v>
      </c>
      <c r="L20" s="27">
        <v>0</v>
      </c>
      <c r="M20" s="27">
        <v>99.65</v>
      </c>
      <c r="N20" s="28">
        <v>0.35</v>
      </c>
    </row>
    <row r="21" spans="1:14" x14ac:dyDescent="0.2">
      <c r="A21" s="110"/>
      <c r="B21" s="16" t="s">
        <v>372</v>
      </c>
      <c r="C21" s="23">
        <v>0</v>
      </c>
      <c r="D21" s="20">
        <v>100</v>
      </c>
      <c r="E21" s="20">
        <v>0</v>
      </c>
      <c r="F21" s="23">
        <v>10.19</v>
      </c>
      <c r="G21" s="20">
        <v>88.73</v>
      </c>
      <c r="H21" s="21">
        <v>1.08</v>
      </c>
      <c r="I21" s="26">
        <v>6.24</v>
      </c>
      <c r="J21" s="27">
        <v>93.53</v>
      </c>
      <c r="K21" s="28">
        <v>0.23</v>
      </c>
      <c r="L21" s="27">
        <v>5.17</v>
      </c>
      <c r="M21" s="27">
        <v>94.32</v>
      </c>
      <c r="N21" s="28">
        <v>0.52</v>
      </c>
    </row>
    <row r="22" spans="1:14" ht="13.5" thickBot="1" x14ac:dyDescent="0.25">
      <c r="A22" s="24"/>
      <c r="B22" s="16" t="s">
        <v>387</v>
      </c>
      <c r="C22" s="23">
        <v>0</v>
      </c>
      <c r="D22" s="20">
        <v>100</v>
      </c>
      <c r="E22" s="20">
        <v>0</v>
      </c>
      <c r="F22" s="23">
        <v>0</v>
      </c>
      <c r="G22" s="20">
        <v>100</v>
      </c>
      <c r="H22" s="21">
        <v>0</v>
      </c>
      <c r="I22" s="37">
        <v>0</v>
      </c>
      <c r="J22" s="38">
        <v>100</v>
      </c>
      <c r="K22" s="38">
        <v>0</v>
      </c>
      <c r="L22" s="37">
        <v>0</v>
      </c>
      <c r="M22" s="38">
        <v>100</v>
      </c>
      <c r="N22" s="39">
        <v>0</v>
      </c>
    </row>
    <row r="23" spans="1:14" x14ac:dyDescent="0.2">
      <c r="A23" s="179" t="s">
        <v>392</v>
      </c>
      <c r="B23" s="120" t="s">
        <v>374</v>
      </c>
      <c r="C23" s="122">
        <v>0</v>
      </c>
      <c r="D23" s="122">
        <v>97.81</v>
      </c>
      <c r="E23" s="123">
        <v>2.19</v>
      </c>
      <c r="F23" s="122">
        <v>3.07</v>
      </c>
      <c r="G23" s="122">
        <v>93.13</v>
      </c>
      <c r="H23" s="123">
        <v>3.8</v>
      </c>
      <c r="I23" s="125">
        <v>0</v>
      </c>
      <c r="J23" s="125">
        <v>97.03</v>
      </c>
      <c r="K23" s="126">
        <v>2.97</v>
      </c>
      <c r="L23" s="216">
        <v>2.54</v>
      </c>
      <c r="M23" s="216">
        <v>94.37</v>
      </c>
      <c r="N23" s="127">
        <v>3.1</v>
      </c>
    </row>
    <row r="24" spans="1:14" x14ac:dyDescent="0.2">
      <c r="A24" s="184"/>
      <c r="B24" s="16" t="s">
        <v>376</v>
      </c>
      <c r="C24" s="114"/>
      <c r="D24" s="20"/>
      <c r="E24" s="21"/>
      <c r="F24" s="20"/>
      <c r="G24" s="20"/>
      <c r="H24" s="21"/>
      <c r="I24" s="38"/>
      <c r="J24" s="38"/>
      <c r="K24" s="39"/>
      <c r="L24" s="45"/>
      <c r="M24" s="45"/>
      <c r="N24" s="139"/>
    </row>
    <row r="25" spans="1:14" ht="13.5" thickBot="1" x14ac:dyDescent="0.25">
      <c r="A25" s="186"/>
      <c r="B25" s="131" t="s">
        <v>393</v>
      </c>
      <c r="C25" s="133"/>
      <c r="D25" s="203"/>
      <c r="E25" s="207"/>
      <c r="F25" s="203"/>
      <c r="G25" s="203"/>
      <c r="H25" s="207"/>
      <c r="I25" s="203"/>
      <c r="J25" s="203"/>
      <c r="K25" s="207"/>
      <c r="L25" s="209"/>
      <c r="M25" s="209"/>
      <c r="N25" s="211"/>
    </row>
    <row r="26" spans="1:14" x14ac:dyDescent="0.2">
      <c r="F26" s="34"/>
      <c r="G26" s="34"/>
      <c r="H26" s="34"/>
      <c r="I26" s="33"/>
      <c r="J26" s="33"/>
      <c r="K26" s="33"/>
      <c r="L26" s="33"/>
      <c r="M26" s="33"/>
      <c r="N26" s="33"/>
    </row>
    <row r="27" spans="1:14" x14ac:dyDescent="0.2">
      <c r="F27" s="34"/>
      <c r="G27" s="34"/>
      <c r="H27" s="34"/>
      <c r="I27" s="33"/>
      <c r="J27" s="33"/>
      <c r="K27" s="33"/>
      <c r="L27" s="33"/>
      <c r="M27" s="33"/>
      <c r="N27" s="33"/>
    </row>
    <row r="29" spans="1:14" x14ac:dyDescent="0.2">
      <c r="C29" s="35" t="s">
        <v>35</v>
      </c>
      <c r="D29" s="35"/>
      <c r="E29" s="36"/>
      <c r="F29" s="36"/>
      <c r="G29" s="36"/>
      <c r="H29" s="36"/>
      <c r="I29" s="36"/>
      <c r="J29" s="36"/>
      <c r="K29" s="36"/>
    </row>
    <row r="30" spans="1:14" x14ac:dyDescent="0.2">
      <c r="C30" s="35" t="s">
        <v>36</v>
      </c>
      <c r="D30" s="36"/>
      <c r="E30" s="36"/>
      <c r="F30" s="36"/>
      <c r="G30" s="36"/>
      <c r="H30" s="36"/>
      <c r="I30" s="36"/>
      <c r="J30" s="36"/>
      <c r="K30" s="36"/>
    </row>
    <row r="36" spans="16375:16375" x14ac:dyDescent="0.2">
      <c r="XEU36" s="10"/>
    </row>
  </sheetData>
  <mergeCells count="4">
    <mergeCell ref="C4:E4"/>
    <mergeCell ref="F4:H4"/>
    <mergeCell ref="I4:K4"/>
    <mergeCell ref="L4:N4"/>
  </mergeCells>
  <phoneticPr fontId="4" type="noConversion"/>
  <pageMargins left="0.25" right="0.25" top="0.75" bottom="0.75" header="0.3" footer="0.3"/>
  <pageSetup paperSize="5" scale="80" orientation="landscape"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1"/>
  <sheetViews>
    <sheetView zoomScaleNormal="100" workbookViewId="0">
      <pane xSplit="2" ySplit="5" topLeftCell="Q6" activePane="bottomRight" state="frozen"/>
      <selection pane="topRight" activeCell="C1" sqref="C1"/>
      <selection pane="bottomLeft" activeCell="A6" sqref="A6"/>
      <selection pane="bottomRight" activeCell="R33" sqref="R33"/>
    </sheetView>
  </sheetViews>
  <sheetFormatPr defaultColWidth="11" defaultRowHeight="12.75" x14ac:dyDescent="0.2"/>
  <cols>
    <col min="1" max="2" width="11" style="9"/>
    <col min="3" max="35" width="8.875" style="10" customWidth="1"/>
    <col min="36" max="16384" width="11" style="9"/>
  </cols>
  <sheetData>
    <row r="1" spans="1:50" x14ac:dyDescent="0.2">
      <c r="A1" s="8" t="s">
        <v>132</v>
      </c>
    </row>
    <row r="2" spans="1:50" x14ac:dyDescent="0.2">
      <c r="A2" s="8" t="s">
        <v>133</v>
      </c>
    </row>
    <row r="4" spans="1:50" ht="143.44999999999999" customHeight="1" x14ac:dyDescent="0.2">
      <c r="C4" s="244" t="s">
        <v>134</v>
      </c>
      <c r="D4" s="245"/>
      <c r="E4" s="245"/>
      <c r="F4" s="244" t="s">
        <v>135</v>
      </c>
      <c r="G4" s="245"/>
      <c r="H4" s="246"/>
      <c r="I4" s="247" t="s">
        <v>136</v>
      </c>
      <c r="J4" s="245"/>
      <c r="K4" s="245"/>
      <c r="L4" s="244" t="s">
        <v>137</v>
      </c>
      <c r="M4" s="245"/>
      <c r="N4" s="246"/>
      <c r="O4" s="247" t="s">
        <v>138</v>
      </c>
      <c r="P4" s="245"/>
      <c r="Q4" s="245"/>
      <c r="R4" s="244" t="s">
        <v>139</v>
      </c>
      <c r="S4" s="245"/>
      <c r="T4" s="246"/>
      <c r="U4" s="247" t="s">
        <v>140</v>
      </c>
      <c r="V4" s="245"/>
      <c r="W4" s="245"/>
      <c r="X4" s="244" t="s">
        <v>141</v>
      </c>
      <c r="Y4" s="245"/>
      <c r="Z4" s="246"/>
      <c r="AA4" s="247" t="s">
        <v>142</v>
      </c>
      <c r="AB4" s="245"/>
      <c r="AC4" s="245"/>
      <c r="AD4" s="244" t="s">
        <v>143</v>
      </c>
      <c r="AE4" s="245"/>
      <c r="AF4" s="246"/>
      <c r="AG4" s="247" t="s">
        <v>144</v>
      </c>
      <c r="AH4" s="245"/>
      <c r="AI4" s="246"/>
    </row>
    <row r="5" spans="1:50"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3" t="s">
        <v>10</v>
      </c>
      <c r="AB5" s="13" t="s">
        <v>11</v>
      </c>
      <c r="AC5" s="13" t="s">
        <v>12</v>
      </c>
      <c r="AD5" s="12" t="s">
        <v>10</v>
      </c>
      <c r="AE5" s="13" t="s">
        <v>11</v>
      </c>
      <c r="AF5" s="14" t="s">
        <v>12</v>
      </c>
      <c r="AG5" s="13" t="s">
        <v>10</v>
      </c>
      <c r="AH5" s="13" t="s">
        <v>11</v>
      </c>
      <c r="AI5" s="14" t="s">
        <v>12</v>
      </c>
    </row>
    <row r="6" spans="1:50" x14ac:dyDescent="0.2">
      <c r="A6" s="15" t="s">
        <v>13</v>
      </c>
      <c r="B6" s="16" t="s">
        <v>14</v>
      </c>
      <c r="C6" s="23">
        <v>34.380000000000003</v>
      </c>
      <c r="D6" s="20">
        <v>56.69</v>
      </c>
      <c r="E6" s="20">
        <v>8.92</v>
      </c>
      <c r="F6" s="23">
        <v>54.44</v>
      </c>
      <c r="G6" s="20">
        <v>38.22</v>
      </c>
      <c r="H6" s="21">
        <v>7.35</v>
      </c>
      <c r="I6" s="20">
        <v>76.19</v>
      </c>
      <c r="J6" s="20">
        <v>14.29</v>
      </c>
      <c r="K6" s="20">
        <v>9.52</v>
      </c>
      <c r="L6" s="23">
        <v>23.65</v>
      </c>
      <c r="M6" s="20">
        <v>68.47</v>
      </c>
      <c r="N6" s="21">
        <v>7.88</v>
      </c>
      <c r="O6" s="20">
        <v>29.91</v>
      </c>
      <c r="P6" s="20">
        <v>64.73</v>
      </c>
      <c r="Q6" s="20">
        <v>5.36</v>
      </c>
      <c r="R6" s="23">
        <v>76.19</v>
      </c>
      <c r="S6" s="20">
        <v>14.29</v>
      </c>
      <c r="T6" s="21">
        <v>9.52</v>
      </c>
      <c r="U6" s="20">
        <v>55.64</v>
      </c>
      <c r="V6" s="20">
        <v>37.22</v>
      </c>
      <c r="W6" s="20">
        <v>7.15</v>
      </c>
      <c r="X6" s="23">
        <v>54.76</v>
      </c>
      <c r="Y6" s="20">
        <v>39.06</v>
      </c>
      <c r="Z6" s="21">
        <v>6.2</v>
      </c>
      <c r="AA6" s="20">
        <v>29.74</v>
      </c>
      <c r="AB6" s="20">
        <v>66.150000000000006</v>
      </c>
      <c r="AC6" s="20">
        <v>4.0999999999999996</v>
      </c>
      <c r="AD6" s="17">
        <v>0</v>
      </c>
      <c r="AE6" s="18">
        <v>0</v>
      </c>
      <c r="AF6" s="19">
        <v>0</v>
      </c>
      <c r="AG6" s="20">
        <v>76.19</v>
      </c>
      <c r="AH6" s="20">
        <v>14.29</v>
      </c>
      <c r="AI6" s="21">
        <v>9.52</v>
      </c>
    </row>
    <row r="7" spans="1:50" x14ac:dyDescent="0.2">
      <c r="A7" s="22"/>
      <c r="B7" s="16" t="s">
        <v>15</v>
      </c>
      <c r="C7" s="23">
        <v>16.96</v>
      </c>
      <c r="D7" s="20">
        <v>66.52</v>
      </c>
      <c r="E7" s="20">
        <v>16.52</v>
      </c>
      <c r="F7" s="23">
        <v>11.12</v>
      </c>
      <c r="G7" s="20">
        <v>72.13</v>
      </c>
      <c r="H7" s="21">
        <v>16.75</v>
      </c>
      <c r="I7" s="20">
        <v>28.45</v>
      </c>
      <c r="J7" s="20">
        <v>69.400000000000006</v>
      </c>
      <c r="K7" s="20">
        <v>2.16</v>
      </c>
      <c r="L7" s="23">
        <v>14.34</v>
      </c>
      <c r="M7" s="20">
        <v>67.05</v>
      </c>
      <c r="N7" s="21">
        <v>18.600000000000001</v>
      </c>
      <c r="O7" s="20">
        <v>9.5399999999999991</v>
      </c>
      <c r="P7" s="20">
        <v>69.72</v>
      </c>
      <c r="Q7" s="20">
        <v>20.73</v>
      </c>
      <c r="R7" s="23">
        <v>21.43</v>
      </c>
      <c r="S7" s="20">
        <v>76.98</v>
      </c>
      <c r="T7" s="21">
        <v>1.59</v>
      </c>
      <c r="U7" s="20">
        <v>9.9600000000000009</v>
      </c>
      <c r="V7" s="20">
        <v>68.67</v>
      </c>
      <c r="W7" s="20">
        <v>21.37</v>
      </c>
      <c r="X7" s="23">
        <v>10.64</v>
      </c>
      <c r="Y7" s="20">
        <v>77.59</v>
      </c>
      <c r="Z7" s="21">
        <v>11.76</v>
      </c>
      <c r="AA7" s="20">
        <v>21.43</v>
      </c>
      <c r="AB7" s="20">
        <v>76.98</v>
      </c>
      <c r="AC7" s="20">
        <v>1.59</v>
      </c>
      <c r="AD7" s="23">
        <v>28.62</v>
      </c>
      <c r="AE7" s="20">
        <v>61.11</v>
      </c>
      <c r="AF7" s="21">
        <v>10.28</v>
      </c>
      <c r="AG7" s="20">
        <v>6.02</v>
      </c>
      <c r="AH7" s="20">
        <v>71.430000000000007</v>
      </c>
      <c r="AI7" s="21">
        <v>22.56</v>
      </c>
    </row>
    <row r="8" spans="1:50" x14ac:dyDescent="0.2">
      <c r="A8" s="15" t="s">
        <v>16</v>
      </c>
      <c r="B8" s="16" t="s">
        <v>17</v>
      </c>
      <c r="C8" s="23">
        <v>25.22</v>
      </c>
      <c r="D8" s="20">
        <v>68.12</v>
      </c>
      <c r="E8" s="20">
        <v>6.67</v>
      </c>
      <c r="F8" s="23">
        <v>39.520000000000003</v>
      </c>
      <c r="G8" s="20">
        <v>54.8</v>
      </c>
      <c r="H8" s="21">
        <v>5.68</v>
      </c>
      <c r="I8" s="20">
        <v>78.260000000000005</v>
      </c>
      <c r="J8" s="20">
        <v>21.74</v>
      </c>
      <c r="K8" s="20">
        <v>0</v>
      </c>
      <c r="L8" s="23">
        <v>17.93</v>
      </c>
      <c r="M8" s="20">
        <v>72.11</v>
      </c>
      <c r="N8" s="21">
        <v>9.9600000000000009</v>
      </c>
      <c r="O8" s="20">
        <v>24.82</v>
      </c>
      <c r="P8" s="20">
        <v>68.98</v>
      </c>
      <c r="Q8" s="20">
        <v>6.2</v>
      </c>
      <c r="R8" s="23">
        <v>78.260000000000005</v>
      </c>
      <c r="S8" s="20">
        <v>21.74</v>
      </c>
      <c r="T8" s="21">
        <v>0</v>
      </c>
      <c r="U8" s="20">
        <v>39.44</v>
      </c>
      <c r="V8" s="20">
        <v>54.28</v>
      </c>
      <c r="W8" s="20">
        <v>6.28</v>
      </c>
      <c r="X8" s="23">
        <v>47.28</v>
      </c>
      <c r="Y8" s="20">
        <v>44.29</v>
      </c>
      <c r="Z8" s="21">
        <v>8.42</v>
      </c>
      <c r="AA8" s="20">
        <v>37.68</v>
      </c>
      <c r="AB8" s="20">
        <v>47.83</v>
      </c>
      <c r="AC8" s="20">
        <v>14.49</v>
      </c>
      <c r="AD8" s="17">
        <v>0</v>
      </c>
      <c r="AE8" s="18">
        <v>0</v>
      </c>
      <c r="AF8" s="19">
        <v>0</v>
      </c>
      <c r="AG8" s="20">
        <v>78.260000000000005</v>
      </c>
      <c r="AH8" s="20">
        <v>21.74</v>
      </c>
      <c r="AI8" s="21">
        <v>0</v>
      </c>
    </row>
    <row r="9" spans="1:50" x14ac:dyDescent="0.2">
      <c r="A9" s="22"/>
      <c r="B9" s="16" t="s">
        <v>18</v>
      </c>
      <c r="C9" s="23">
        <v>32.67</v>
      </c>
      <c r="D9" s="20">
        <v>57.18</v>
      </c>
      <c r="E9" s="20">
        <v>10.15</v>
      </c>
      <c r="F9" s="23">
        <v>33.56</v>
      </c>
      <c r="G9" s="20">
        <v>58.02</v>
      </c>
      <c r="H9" s="21">
        <v>8.42</v>
      </c>
      <c r="I9" s="20">
        <v>29.57</v>
      </c>
      <c r="J9" s="20">
        <v>68.7</v>
      </c>
      <c r="K9" s="20">
        <v>1.74</v>
      </c>
      <c r="L9" s="23">
        <v>51.45</v>
      </c>
      <c r="M9" s="20">
        <v>46.38</v>
      </c>
      <c r="N9" s="21">
        <v>2.17</v>
      </c>
      <c r="O9" s="20">
        <v>24.49</v>
      </c>
      <c r="P9" s="20">
        <v>63.62</v>
      </c>
      <c r="Q9" s="20">
        <v>11.9</v>
      </c>
      <c r="R9" s="23">
        <v>44.2</v>
      </c>
      <c r="S9" s="20">
        <v>55.07</v>
      </c>
      <c r="T9" s="21">
        <v>0.72</v>
      </c>
      <c r="U9" s="20">
        <v>23.02</v>
      </c>
      <c r="V9" s="20">
        <v>64.45</v>
      </c>
      <c r="W9" s="20">
        <v>12.53</v>
      </c>
      <c r="X9" s="23">
        <v>43.75</v>
      </c>
      <c r="Y9" s="20">
        <v>52.17</v>
      </c>
      <c r="Z9" s="21">
        <v>4.08</v>
      </c>
      <c r="AA9" s="20">
        <v>44.2</v>
      </c>
      <c r="AB9" s="20">
        <v>55.07</v>
      </c>
      <c r="AC9" s="20">
        <v>0.72</v>
      </c>
      <c r="AD9" s="37">
        <v>49.07</v>
      </c>
      <c r="AE9" s="38">
        <v>45.34</v>
      </c>
      <c r="AF9" s="39">
        <v>5.59</v>
      </c>
      <c r="AG9" s="20">
        <v>17.059999999999999</v>
      </c>
      <c r="AH9" s="20">
        <v>67.56</v>
      </c>
      <c r="AI9" s="21">
        <v>15.38</v>
      </c>
    </row>
    <row r="10" spans="1:50" x14ac:dyDescent="0.2">
      <c r="A10" s="15" t="s">
        <v>19</v>
      </c>
      <c r="B10" s="16" t="s">
        <v>20</v>
      </c>
      <c r="C10" s="23">
        <v>38.549999999999997</v>
      </c>
      <c r="D10" s="20">
        <v>51.52</v>
      </c>
      <c r="E10" s="20">
        <v>9.93</v>
      </c>
      <c r="F10" s="23">
        <v>34.479999999999997</v>
      </c>
      <c r="G10" s="20">
        <v>55.33</v>
      </c>
      <c r="H10" s="21">
        <v>10.19</v>
      </c>
      <c r="I10" s="20">
        <v>62.12</v>
      </c>
      <c r="J10" s="20">
        <v>37.880000000000003</v>
      </c>
      <c r="K10" s="20">
        <v>0</v>
      </c>
      <c r="L10" s="23">
        <v>25.12</v>
      </c>
      <c r="M10" s="20">
        <v>61</v>
      </c>
      <c r="N10" s="21">
        <v>13.88</v>
      </c>
      <c r="O10" s="20">
        <v>31.17</v>
      </c>
      <c r="P10" s="20">
        <v>56.71</v>
      </c>
      <c r="Q10" s="20">
        <v>12.12</v>
      </c>
      <c r="R10" s="23">
        <v>62.12</v>
      </c>
      <c r="S10" s="20">
        <v>37.880000000000003</v>
      </c>
      <c r="T10" s="21">
        <v>0</v>
      </c>
      <c r="U10" s="20">
        <v>33.11</v>
      </c>
      <c r="V10" s="20">
        <v>57.94</v>
      </c>
      <c r="W10" s="20">
        <v>8.9499999999999993</v>
      </c>
      <c r="X10" s="23">
        <v>35.11</v>
      </c>
      <c r="Y10" s="20">
        <v>60.96</v>
      </c>
      <c r="Z10" s="21">
        <v>3.93</v>
      </c>
      <c r="AA10" s="20">
        <v>33</v>
      </c>
      <c r="AB10" s="20">
        <v>60</v>
      </c>
      <c r="AC10" s="20">
        <v>7</v>
      </c>
      <c r="AD10" s="17">
        <v>0</v>
      </c>
      <c r="AE10" s="18">
        <v>0</v>
      </c>
      <c r="AF10" s="19">
        <v>0</v>
      </c>
      <c r="AG10" s="20">
        <v>62.12</v>
      </c>
      <c r="AH10" s="20">
        <v>37.880000000000003</v>
      </c>
      <c r="AI10" s="21">
        <v>0</v>
      </c>
    </row>
    <row r="11" spans="1:50" x14ac:dyDescent="0.2">
      <c r="A11" s="22"/>
      <c r="B11" s="16" t="s">
        <v>21</v>
      </c>
      <c r="C11" s="23">
        <v>20.96</v>
      </c>
      <c r="D11" s="20">
        <v>69.44</v>
      </c>
      <c r="E11" s="20">
        <v>9.6</v>
      </c>
      <c r="F11" s="23">
        <v>35.840000000000003</v>
      </c>
      <c r="G11" s="20">
        <v>61.04</v>
      </c>
      <c r="H11" s="21">
        <v>3.12</v>
      </c>
      <c r="I11" s="20">
        <v>52.53</v>
      </c>
      <c r="J11" s="20">
        <v>43.43</v>
      </c>
      <c r="K11" s="20">
        <v>4.04</v>
      </c>
      <c r="L11" s="23">
        <v>27.27</v>
      </c>
      <c r="M11" s="20">
        <v>68.180000000000007</v>
      </c>
      <c r="N11" s="21">
        <v>4.55</v>
      </c>
      <c r="O11" s="20">
        <v>37.78</v>
      </c>
      <c r="P11" s="20">
        <v>58.81</v>
      </c>
      <c r="Q11" s="20">
        <v>3.41</v>
      </c>
      <c r="R11" s="23">
        <v>34.549999999999997</v>
      </c>
      <c r="S11" s="20">
        <v>61.82</v>
      </c>
      <c r="T11" s="21">
        <v>3.64</v>
      </c>
      <c r="U11" s="20">
        <v>43.18</v>
      </c>
      <c r="V11" s="20">
        <v>53.79</v>
      </c>
      <c r="W11" s="20">
        <v>3.03</v>
      </c>
      <c r="X11" s="23">
        <v>29.55</v>
      </c>
      <c r="Y11" s="20">
        <v>66.94</v>
      </c>
      <c r="Z11" s="21">
        <v>3.51</v>
      </c>
      <c r="AA11" s="20">
        <v>34.549999999999997</v>
      </c>
      <c r="AB11" s="20">
        <v>61.82</v>
      </c>
      <c r="AC11" s="20">
        <v>3.64</v>
      </c>
      <c r="AD11" s="23">
        <v>33.840000000000003</v>
      </c>
      <c r="AE11" s="20">
        <v>64.14</v>
      </c>
      <c r="AF11" s="21">
        <v>2.02</v>
      </c>
      <c r="AG11" s="20">
        <v>53.98</v>
      </c>
      <c r="AH11" s="20">
        <v>44.32</v>
      </c>
      <c r="AI11" s="21">
        <v>1.7</v>
      </c>
    </row>
    <row r="12" spans="1:50" x14ac:dyDescent="0.2">
      <c r="A12" s="15" t="s">
        <v>22</v>
      </c>
      <c r="B12" s="16" t="s">
        <v>23</v>
      </c>
      <c r="C12" s="23">
        <v>18.89</v>
      </c>
      <c r="D12" s="20">
        <v>63.52</v>
      </c>
      <c r="E12" s="20">
        <v>17.59</v>
      </c>
      <c r="F12" s="23">
        <v>19.5</v>
      </c>
      <c r="G12" s="20">
        <v>67.33</v>
      </c>
      <c r="H12" s="21">
        <v>13.17</v>
      </c>
      <c r="I12" s="20">
        <v>65</v>
      </c>
      <c r="J12" s="20">
        <v>27.5</v>
      </c>
      <c r="K12" s="20">
        <v>7.5</v>
      </c>
      <c r="L12" s="23">
        <v>15.79</v>
      </c>
      <c r="M12" s="20">
        <v>67.37</v>
      </c>
      <c r="N12" s="21">
        <v>16.84</v>
      </c>
      <c r="O12" s="20">
        <v>18.18</v>
      </c>
      <c r="P12" s="20">
        <v>69.09</v>
      </c>
      <c r="Q12" s="20">
        <v>12.73</v>
      </c>
      <c r="R12" s="23">
        <v>65</v>
      </c>
      <c r="S12" s="20">
        <v>27.5</v>
      </c>
      <c r="T12" s="21">
        <v>7.5</v>
      </c>
      <c r="U12" s="20">
        <v>18</v>
      </c>
      <c r="V12" s="20">
        <v>68.290000000000006</v>
      </c>
      <c r="W12" s="20">
        <v>13.71</v>
      </c>
      <c r="X12" s="23">
        <v>20.59</v>
      </c>
      <c r="Y12" s="20">
        <v>62.94</v>
      </c>
      <c r="Z12" s="21">
        <v>16.47</v>
      </c>
      <c r="AA12" s="20">
        <v>18.18</v>
      </c>
      <c r="AB12" s="20">
        <v>60</v>
      </c>
      <c r="AC12" s="20">
        <v>21.82</v>
      </c>
      <c r="AD12" s="17">
        <v>0</v>
      </c>
      <c r="AE12" s="18">
        <v>0</v>
      </c>
      <c r="AF12" s="19">
        <v>0</v>
      </c>
      <c r="AG12" s="20">
        <v>65</v>
      </c>
      <c r="AH12" s="20">
        <v>27.5</v>
      </c>
      <c r="AI12" s="21">
        <v>7.5</v>
      </c>
    </row>
    <row r="13" spans="1:50" x14ac:dyDescent="0.2">
      <c r="A13" s="22"/>
      <c r="B13" s="16" t="s">
        <v>24</v>
      </c>
      <c r="C13" s="23">
        <v>30.41</v>
      </c>
      <c r="D13" s="20">
        <v>55.26</v>
      </c>
      <c r="E13" s="20">
        <v>14.33</v>
      </c>
      <c r="F13" s="23">
        <v>25.71</v>
      </c>
      <c r="G13" s="20">
        <v>62.54</v>
      </c>
      <c r="H13" s="21">
        <v>11.75</v>
      </c>
      <c r="I13" s="20">
        <v>31.48</v>
      </c>
      <c r="J13" s="20">
        <v>54.32</v>
      </c>
      <c r="K13" s="20">
        <v>14.2</v>
      </c>
      <c r="L13" s="23">
        <v>7.94</v>
      </c>
      <c r="M13" s="20">
        <v>74.599999999999994</v>
      </c>
      <c r="N13" s="21">
        <v>17.46</v>
      </c>
      <c r="O13" s="20">
        <v>37.5</v>
      </c>
      <c r="P13" s="20">
        <v>53.82</v>
      </c>
      <c r="Q13" s="20">
        <v>8.68</v>
      </c>
      <c r="R13" s="23">
        <v>23.33</v>
      </c>
      <c r="S13" s="20">
        <v>70</v>
      </c>
      <c r="T13" s="21">
        <v>6.67</v>
      </c>
      <c r="U13" s="20">
        <v>47.22</v>
      </c>
      <c r="V13" s="20">
        <v>45.83</v>
      </c>
      <c r="W13" s="20">
        <v>6.94</v>
      </c>
      <c r="X13" s="23">
        <v>11.36</v>
      </c>
      <c r="Y13" s="20">
        <v>72.73</v>
      </c>
      <c r="Z13" s="21">
        <v>15.91</v>
      </c>
      <c r="AA13" s="20">
        <v>23.33</v>
      </c>
      <c r="AB13" s="20">
        <v>70</v>
      </c>
      <c r="AC13" s="20">
        <v>6.67</v>
      </c>
      <c r="AD13" s="23">
        <v>7.41</v>
      </c>
      <c r="AE13" s="20">
        <v>69.75</v>
      </c>
      <c r="AF13" s="21">
        <v>22.84</v>
      </c>
      <c r="AG13" s="20">
        <v>66.67</v>
      </c>
      <c r="AH13" s="20">
        <v>29.86</v>
      </c>
      <c r="AI13" s="21">
        <v>3.47</v>
      </c>
    </row>
    <row r="14" spans="1:50" x14ac:dyDescent="0.2">
      <c r="A14" s="15" t="s">
        <v>26</v>
      </c>
      <c r="B14" s="16" t="s">
        <v>27</v>
      </c>
      <c r="C14" s="23">
        <v>35.130000000000003</v>
      </c>
      <c r="D14" s="20">
        <v>47.18</v>
      </c>
      <c r="E14" s="20">
        <v>17.690000000000001</v>
      </c>
      <c r="F14" s="23">
        <v>37.93</v>
      </c>
      <c r="G14" s="20">
        <v>46.21</v>
      </c>
      <c r="H14" s="21">
        <v>15.86</v>
      </c>
      <c r="I14" s="20">
        <v>72.41</v>
      </c>
      <c r="J14" s="20">
        <v>24.14</v>
      </c>
      <c r="K14" s="20">
        <v>3.45</v>
      </c>
      <c r="L14" s="23">
        <v>36.67</v>
      </c>
      <c r="M14" s="20">
        <v>45.19</v>
      </c>
      <c r="N14" s="21">
        <v>18.149999999999999</v>
      </c>
      <c r="O14" s="20">
        <v>38.729999999999997</v>
      </c>
      <c r="P14" s="20">
        <v>47.94</v>
      </c>
      <c r="Q14" s="20">
        <v>13.33</v>
      </c>
      <c r="R14" s="23">
        <v>72.41</v>
      </c>
      <c r="S14" s="20">
        <v>24.14</v>
      </c>
      <c r="T14" s="21">
        <v>3.45</v>
      </c>
      <c r="U14" s="20">
        <v>37.25</v>
      </c>
      <c r="V14" s="20">
        <v>46.47</v>
      </c>
      <c r="W14" s="20">
        <v>16.27</v>
      </c>
      <c r="X14" s="23">
        <v>37.799999999999997</v>
      </c>
      <c r="Y14" s="20">
        <v>49.21</v>
      </c>
      <c r="Z14" s="21">
        <v>12.99</v>
      </c>
      <c r="AA14" s="20">
        <v>30.3</v>
      </c>
      <c r="AB14" s="20">
        <v>51.52</v>
      </c>
      <c r="AC14" s="20">
        <v>18.18</v>
      </c>
      <c r="AD14" s="17">
        <v>0</v>
      </c>
      <c r="AE14" s="18">
        <v>0</v>
      </c>
      <c r="AF14" s="19">
        <v>0</v>
      </c>
      <c r="AG14" s="20">
        <v>73.33</v>
      </c>
      <c r="AH14" s="20">
        <v>23.33</v>
      </c>
      <c r="AI14" s="21">
        <v>3.33</v>
      </c>
    </row>
    <row r="15" spans="1:50" x14ac:dyDescent="0.2">
      <c r="A15" s="24"/>
      <c r="B15" s="16" t="s">
        <v>28</v>
      </c>
      <c r="C15" s="23">
        <v>21.4</v>
      </c>
      <c r="D15" s="20">
        <v>59.65</v>
      </c>
      <c r="E15" s="20">
        <v>18.95</v>
      </c>
      <c r="F15" s="23">
        <v>35.29</v>
      </c>
      <c r="G15" s="20">
        <v>55.88</v>
      </c>
      <c r="H15" s="21">
        <v>8.82</v>
      </c>
      <c r="I15" s="20">
        <v>38.520000000000003</v>
      </c>
      <c r="J15" s="20">
        <v>42.96</v>
      </c>
      <c r="K15" s="20">
        <v>18.52</v>
      </c>
      <c r="L15" s="23">
        <v>25.71</v>
      </c>
      <c r="M15" s="20">
        <v>66.67</v>
      </c>
      <c r="N15" s="21">
        <v>7.62</v>
      </c>
      <c r="O15" s="20">
        <v>47.56</v>
      </c>
      <c r="P15" s="20">
        <v>46.22</v>
      </c>
      <c r="Q15" s="20">
        <v>6.22</v>
      </c>
      <c r="R15" s="23">
        <v>28</v>
      </c>
      <c r="S15" s="20">
        <v>64.67</v>
      </c>
      <c r="T15" s="21">
        <v>7.33</v>
      </c>
      <c r="U15" s="20">
        <v>55.94</v>
      </c>
      <c r="V15" s="20">
        <v>41.21</v>
      </c>
      <c r="W15" s="20">
        <v>4.8499999999999996</v>
      </c>
      <c r="X15" s="23">
        <v>26.67</v>
      </c>
      <c r="Y15" s="20">
        <v>21.82</v>
      </c>
      <c r="Z15" s="21">
        <v>11.52</v>
      </c>
      <c r="AA15" s="20">
        <v>28</v>
      </c>
      <c r="AB15" s="20">
        <v>64.67</v>
      </c>
      <c r="AC15" s="20">
        <v>7.33</v>
      </c>
      <c r="AD15" s="23">
        <v>22.96</v>
      </c>
      <c r="AE15" s="20">
        <v>62.22</v>
      </c>
      <c r="AF15" s="21">
        <v>14.81</v>
      </c>
      <c r="AG15" s="20">
        <v>67.62</v>
      </c>
      <c r="AH15" s="20">
        <v>27.62</v>
      </c>
      <c r="AI15" s="21">
        <v>4.76</v>
      </c>
      <c r="AJ15" s="90"/>
      <c r="AK15" s="90"/>
      <c r="AL15" s="90"/>
      <c r="AM15" s="90"/>
      <c r="AN15" s="90"/>
      <c r="AO15" s="90"/>
      <c r="AP15" s="90"/>
      <c r="AQ15" s="90"/>
      <c r="AR15" s="90"/>
      <c r="AS15" s="90"/>
      <c r="AT15" s="90"/>
      <c r="AU15" s="90"/>
      <c r="AV15" s="90"/>
      <c r="AW15" s="90"/>
      <c r="AX15" s="90"/>
    </row>
    <row r="16" spans="1:50" s="30" customFormat="1" x14ac:dyDescent="0.2">
      <c r="A16" s="25" t="s">
        <v>29</v>
      </c>
      <c r="B16" s="16" t="s">
        <v>30</v>
      </c>
      <c r="C16" s="23">
        <v>25.8</v>
      </c>
      <c r="D16" s="20">
        <v>55.07</v>
      </c>
      <c r="E16" s="20">
        <v>19.13</v>
      </c>
      <c r="F16" s="23">
        <v>28.42</v>
      </c>
      <c r="G16" s="20">
        <v>59.47</v>
      </c>
      <c r="H16" s="21">
        <v>12.11</v>
      </c>
      <c r="I16" s="52">
        <v>0</v>
      </c>
      <c r="J16" s="45">
        <v>0</v>
      </c>
      <c r="K16" s="46">
        <v>0</v>
      </c>
      <c r="L16" s="27">
        <v>25.4</v>
      </c>
      <c r="M16" s="27">
        <v>55.84</v>
      </c>
      <c r="N16" s="28">
        <v>18.760000000000002</v>
      </c>
      <c r="O16" s="40">
        <v>30.43</v>
      </c>
      <c r="P16" s="40">
        <v>56.52</v>
      </c>
      <c r="Q16" s="40">
        <v>13.04</v>
      </c>
      <c r="R16" s="53">
        <v>0</v>
      </c>
      <c r="S16" s="54">
        <v>0</v>
      </c>
      <c r="T16" s="55">
        <v>0</v>
      </c>
      <c r="U16" s="40">
        <v>26.75</v>
      </c>
      <c r="V16" s="40">
        <v>61.13</v>
      </c>
      <c r="W16" s="40">
        <v>12.12</v>
      </c>
      <c r="X16" s="43">
        <v>27.83</v>
      </c>
      <c r="Y16" s="40">
        <v>57.1</v>
      </c>
      <c r="Z16" s="44">
        <v>15.07</v>
      </c>
      <c r="AA16" s="40">
        <v>28.85</v>
      </c>
      <c r="AB16" s="40">
        <v>49.01</v>
      </c>
      <c r="AC16" s="40">
        <v>22.13</v>
      </c>
      <c r="AD16" s="17">
        <v>0</v>
      </c>
      <c r="AE16" s="18">
        <v>0</v>
      </c>
      <c r="AF16" s="19">
        <v>0</v>
      </c>
      <c r="AG16" s="17">
        <v>0</v>
      </c>
      <c r="AH16" s="18">
        <v>0</v>
      </c>
      <c r="AI16" s="19">
        <v>0</v>
      </c>
      <c r="AJ16" s="90"/>
      <c r="AK16" s="90"/>
      <c r="AL16" s="90"/>
      <c r="AM16" s="90"/>
      <c r="AN16" s="90"/>
      <c r="AO16" s="90"/>
      <c r="AP16" s="90"/>
      <c r="AQ16" s="90"/>
      <c r="AR16" s="90"/>
      <c r="AS16" s="90"/>
      <c r="AT16" s="90"/>
      <c r="AU16" s="90"/>
      <c r="AV16" s="90"/>
      <c r="AW16" s="90"/>
      <c r="AX16" s="90"/>
    </row>
    <row r="17" spans="1:50" s="32" customFormat="1" x14ac:dyDescent="0.2">
      <c r="A17" s="31"/>
      <c r="B17" s="16" t="s">
        <v>31</v>
      </c>
      <c r="C17" s="23">
        <v>34.78</v>
      </c>
      <c r="D17" s="20">
        <v>52.17</v>
      </c>
      <c r="E17" s="20">
        <v>13.04</v>
      </c>
      <c r="F17" s="23">
        <v>45.06</v>
      </c>
      <c r="G17" s="20">
        <v>46.38</v>
      </c>
      <c r="H17" s="21">
        <v>8.56</v>
      </c>
      <c r="I17" s="26">
        <v>45.41</v>
      </c>
      <c r="J17" s="27">
        <v>49.76</v>
      </c>
      <c r="K17" s="28">
        <v>4.83</v>
      </c>
      <c r="L17" s="27">
        <v>43.48</v>
      </c>
      <c r="M17" s="27">
        <v>48.45</v>
      </c>
      <c r="N17" s="28">
        <v>8.07</v>
      </c>
      <c r="O17" s="20">
        <v>51.63</v>
      </c>
      <c r="P17" s="20">
        <v>41.03</v>
      </c>
      <c r="Q17" s="20">
        <v>7.34</v>
      </c>
      <c r="R17" s="23">
        <v>30.43</v>
      </c>
      <c r="S17" s="20">
        <v>53.26</v>
      </c>
      <c r="T17" s="21">
        <v>16.3</v>
      </c>
      <c r="U17" s="20">
        <v>57.25</v>
      </c>
      <c r="V17" s="20">
        <v>37.32</v>
      </c>
      <c r="W17" s="20">
        <v>5.43</v>
      </c>
      <c r="X17" s="23">
        <v>38.92</v>
      </c>
      <c r="Y17" s="20">
        <v>51.35</v>
      </c>
      <c r="Z17" s="21">
        <v>9.73</v>
      </c>
      <c r="AA17" s="20">
        <v>30.43</v>
      </c>
      <c r="AB17" s="20">
        <v>53.26</v>
      </c>
      <c r="AC17" s="20">
        <v>16.3</v>
      </c>
      <c r="AD17" s="23">
        <v>46.38</v>
      </c>
      <c r="AE17" s="20">
        <v>49.76</v>
      </c>
      <c r="AF17" s="21">
        <v>3.86</v>
      </c>
      <c r="AG17" s="20">
        <v>68.48</v>
      </c>
      <c r="AH17" s="20">
        <v>29.89</v>
      </c>
      <c r="AI17" s="21">
        <v>1.63</v>
      </c>
      <c r="AJ17" s="90"/>
      <c r="AK17" s="90"/>
      <c r="AL17" s="90"/>
      <c r="AM17" s="90"/>
      <c r="AN17" s="90"/>
      <c r="AO17" s="90"/>
      <c r="AP17" s="90"/>
      <c r="AQ17" s="90"/>
      <c r="AR17" s="90"/>
      <c r="AS17" s="90"/>
      <c r="AT17" s="90"/>
      <c r="AU17" s="90"/>
      <c r="AV17" s="90"/>
      <c r="AW17" s="90"/>
      <c r="AX17" s="90"/>
    </row>
    <row r="18" spans="1:50" x14ac:dyDescent="0.2">
      <c r="A18" s="15" t="s">
        <v>32</v>
      </c>
      <c r="B18" s="16" t="s">
        <v>33</v>
      </c>
      <c r="C18" s="23">
        <v>46.32</v>
      </c>
      <c r="D18" s="20">
        <v>48.83</v>
      </c>
      <c r="E18" s="21">
        <v>4.8499999999999996</v>
      </c>
      <c r="F18" s="20">
        <v>46.17</v>
      </c>
      <c r="G18" s="20">
        <v>46.85</v>
      </c>
      <c r="H18" s="21">
        <v>6.98</v>
      </c>
      <c r="I18" s="20">
        <v>100</v>
      </c>
      <c r="J18" s="20">
        <v>0</v>
      </c>
      <c r="K18" s="21">
        <v>0</v>
      </c>
      <c r="L18" s="23">
        <v>50.94</v>
      </c>
      <c r="M18" s="20">
        <v>46.23</v>
      </c>
      <c r="N18" s="21">
        <v>2.83</v>
      </c>
      <c r="O18" s="23">
        <v>51.67</v>
      </c>
      <c r="P18" s="20">
        <v>44.72</v>
      </c>
      <c r="Q18" s="21">
        <v>3.61</v>
      </c>
      <c r="R18" s="20">
        <v>100</v>
      </c>
      <c r="S18" s="20">
        <v>0</v>
      </c>
      <c r="T18" s="21">
        <v>0</v>
      </c>
      <c r="U18" s="20">
        <v>43</v>
      </c>
      <c r="V18" s="20">
        <v>48.44</v>
      </c>
      <c r="W18" s="21">
        <v>8.56</v>
      </c>
      <c r="X18" s="23">
        <v>54.14</v>
      </c>
      <c r="Y18" s="20">
        <v>37.590000000000003</v>
      </c>
      <c r="Z18" s="21">
        <v>8.2799999999999994</v>
      </c>
      <c r="AA18" s="20">
        <v>61.97</v>
      </c>
      <c r="AB18" s="20">
        <v>33.33</v>
      </c>
      <c r="AC18" s="21">
        <v>4.7</v>
      </c>
      <c r="AD18" s="20">
        <v>100</v>
      </c>
      <c r="AE18" s="20">
        <v>0</v>
      </c>
      <c r="AF18" s="21">
        <v>0</v>
      </c>
      <c r="AG18" s="23">
        <v>100</v>
      </c>
      <c r="AH18" s="20">
        <v>0</v>
      </c>
      <c r="AI18" s="21">
        <v>0</v>
      </c>
    </row>
    <row r="19" spans="1:50" x14ac:dyDescent="0.2">
      <c r="A19" s="22"/>
      <c r="B19" s="16" t="s">
        <v>34</v>
      </c>
      <c r="C19" s="23">
        <v>44.23</v>
      </c>
      <c r="D19" s="20">
        <v>51.92</v>
      </c>
      <c r="E19" s="21">
        <v>3.85</v>
      </c>
      <c r="F19" s="20">
        <v>52.53</v>
      </c>
      <c r="G19" s="20">
        <v>42.64</v>
      </c>
      <c r="H19" s="21">
        <v>4.84</v>
      </c>
      <c r="I19" s="20">
        <v>71.790000000000006</v>
      </c>
      <c r="J19" s="20">
        <v>23.93</v>
      </c>
      <c r="K19" s="21">
        <v>4.2699999999999996</v>
      </c>
      <c r="L19" s="23">
        <v>45.05</v>
      </c>
      <c r="M19" s="20">
        <v>51.65</v>
      </c>
      <c r="N19" s="21">
        <v>3.3</v>
      </c>
      <c r="O19" s="23">
        <v>54.36</v>
      </c>
      <c r="P19" s="20">
        <v>41.03</v>
      </c>
      <c r="Q19" s="21">
        <v>4.62</v>
      </c>
      <c r="R19" s="20">
        <v>56.64</v>
      </c>
      <c r="S19" s="20">
        <v>35.659999999999997</v>
      </c>
      <c r="T19" s="21">
        <v>7.69</v>
      </c>
      <c r="U19" s="20">
        <v>64.84</v>
      </c>
      <c r="V19" s="20">
        <v>30.77</v>
      </c>
      <c r="W19" s="21">
        <v>4.4000000000000004</v>
      </c>
      <c r="X19" s="23">
        <v>50</v>
      </c>
      <c r="Y19" s="20">
        <v>46.15</v>
      </c>
      <c r="Z19" s="21">
        <v>3.85</v>
      </c>
      <c r="AA19" s="20">
        <v>44.23</v>
      </c>
      <c r="AB19" s="20">
        <v>46.15</v>
      </c>
      <c r="AC19" s="21">
        <v>9.6199999999999992</v>
      </c>
      <c r="AD19" s="20">
        <v>44.44</v>
      </c>
      <c r="AE19" s="20">
        <v>53.85</v>
      </c>
      <c r="AF19" s="21">
        <v>1.71</v>
      </c>
      <c r="AG19" s="23">
        <v>73.08</v>
      </c>
      <c r="AH19" s="20">
        <v>22.31</v>
      </c>
      <c r="AI19" s="21">
        <v>4.62</v>
      </c>
    </row>
    <row r="20" spans="1:50" x14ac:dyDescent="0.2">
      <c r="A20" s="15" t="s">
        <v>102</v>
      </c>
      <c r="B20" s="16" t="s">
        <v>371</v>
      </c>
      <c r="C20" s="23">
        <v>25.98</v>
      </c>
      <c r="D20" s="20">
        <v>58.4</v>
      </c>
      <c r="E20" s="20">
        <v>15.62</v>
      </c>
      <c r="F20" s="23">
        <v>22.89</v>
      </c>
      <c r="G20" s="20">
        <v>59.74</v>
      </c>
      <c r="H20" s="21">
        <v>17.37</v>
      </c>
      <c r="I20" s="52">
        <v>0</v>
      </c>
      <c r="J20" s="45">
        <v>0</v>
      </c>
      <c r="K20" s="46">
        <v>0</v>
      </c>
      <c r="L20" s="27">
        <v>18.55</v>
      </c>
      <c r="M20" s="27">
        <v>60.89</v>
      </c>
      <c r="N20" s="28">
        <v>20.56</v>
      </c>
      <c r="O20" s="99">
        <v>25.68</v>
      </c>
      <c r="P20" s="99">
        <v>59.93</v>
      </c>
      <c r="Q20" s="100">
        <v>14.38</v>
      </c>
      <c r="R20" s="53">
        <v>0</v>
      </c>
      <c r="S20" s="54">
        <v>0</v>
      </c>
      <c r="T20" s="55">
        <v>0</v>
      </c>
      <c r="U20" s="99">
        <v>21.85</v>
      </c>
      <c r="V20" s="99">
        <v>59.82</v>
      </c>
      <c r="W20" s="100">
        <v>18.32</v>
      </c>
      <c r="X20" s="99">
        <v>18.18</v>
      </c>
      <c r="Y20" s="99">
        <v>58.18</v>
      </c>
      <c r="Z20" s="100">
        <v>23.64</v>
      </c>
      <c r="AA20" s="99">
        <v>13.58</v>
      </c>
      <c r="AB20" s="99">
        <v>56.17</v>
      </c>
      <c r="AC20" s="100">
        <v>30.25</v>
      </c>
      <c r="AD20" s="53">
        <v>0</v>
      </c>
      <c r="AE20" s="54">
        <v>0</v>
      </c>
      <c r="AF20" s="55">
        <v>0</v>
      </c>
      <c r="AG20" s="53">
        <v>0</v>
      </c>
      <c r="AH20" s="54">
        <v>0</v>
      </c>
      <c r="AI20" s="55">
        <v>0</v>
      </c>
    </row>
    <row r="21" spans="1:50" x14ac:dyDescent="0.2">
      <c r="A21" s="110"/>
      <c r="B21" s="16" t="s">
        <v>372</v>
      </c>
      <c r="C21" s="23">
        <v>15.91</v>
      </c>
      <c r="D21" s="20">
        <v>71.59</v>
      </c>
      <c r="E21" s="20">
        <v>12.5</v>
      </c>
      <c r="F21" s="23">
        <v>17.66</v>
      </c>
      <c r="G21" s="20">
        <v>72.209999999999994</v>
      </c>
      <c r="H21" s="21">
        <v>10.130000000000001</v>
      </c>
      <c r="I21" s="158">
        <v>25.45</v>
      </c>
      <c r="J21" s="47">
        <v>70</v>
      </c>
      <c r="K21" s="159">
        <v>4.55</v>
      </c>
      <c r="L21" s="27">
        <v>18.18</v>
      </c>
      <c r="M21" s="27">
        <v>71.430000000000007</v>
      </c>
      <c r="N21" s="28">
        <v>10.39</v>
      </c>
      <c r="O21" s="108">
        <v>16.079999999999998</v>
      </c>
      <c r="P21" s="108">
        <v>72.73</v>
      </c>
      <c r="Q21" s="109">
        <v>11.19</v>
      </c>
      <c r="R21" s="41">
        <v>20.28</v>
      </c>
      <c r="S21" s="29">
        <v>71.33</v>
      </c>
      <c r="T21" s="42">
        <v>8.39</v>
      </c>
      <c r="U21" s="108">
        <v>23.48</v>
      </c>
      <c r="V21" s="108">
        <v>68.180000000000007</v>
      </c>
      <c r="W21" s="109">
        <v>8.33</v>
      </c>
      <c r="X21" s="108">
        <v>18.91</v>
      </c>
      <c r="Y21" s="108">
        <v>70.91</v>
      </c>
      <c r="Z21" s="109">
        <v>10.18</v>
      </c>
      <c r="AA21" s="108">
        <v>12.73</v>
      </c>
      <c r="AB21" s="108">
        <v>76.36</v>
      </c>
      <c r="AC21" s="109">
        <v>10.91</v>
      </c>
      <c r="AD21" s="41">
        <v>16.16</v>
      </c>
      <c r="AE21" s="29">
        <v>73.739999999999995</v>
      </c>
      <c r="AF21" s="42">
        <v>10.1</v>
      </c>
      <c r="AG21" s="41">
        <v>27.27</v>
      </c>
      <c r="AH21" s="29">
        <v>63.64</v>
      </c>
      <c r="AI21" s="42">
        <v>9.09</v>
      </c>
    </row>
    <row r="22" spans="1:50" ht="13.5" thickBot="1" x14ac:dyDescent="0.25">
      <c r="A22" s="24"/>
      <c r="B22" s="16" t="s">
        <v>387</v>
      </c>
      <c r="C22" s="23">
        <v>85.45</v>
      </c>
      <c r="D22" s="20">
        <v>14.55</v>
      </c>
      <c r="E22" s="20">
        <v>0</v>
      </c>
      <c r="F22" s="23">
        <v>85.45</v>
      </c>
      <c r="G22" s="20">
        <v>14.55</v>
      </c>
      <c r="H22" s="21">
        <v>0</v>
      </c>
      <c r="I22" s="23">
        <v>85.45</v>
      </c>
      <c r="J22" s="20">
        <v>14.55</v>
      </c>
      <c r="K22" s="21">
        <v>0</v>
      </c>
      <c r="L22" s="23">
        <v>85.45</v>
      </c>
      <c r="M22" s="20">
        <v>14.55</v>
      </c>
      <c r="N22" s="21">
        <v>0</v>
      </c>
      <c r="O22" s="23">
        <v>85.45</v>
      </c>
      <c r="P22" s="20">
        <v>14.55</v>
      </c>
      <c r="Q22" s="21">
        <v>0</v>
      </c>
      <c r="R22" s="23">
        <v>85.45</v>
      </c>
      <c r="S22" s="20">
        <v>14.55</v>
      </c>
      <c r="T22" s="21">
        <v>0</v>
      </c>
      <c r="U22" s="23">
        <v>85.45</v>
      </c>
      <c r="V22" s="20">
        <v>14.55</v>
      </c>
      <c r="W22" s="21">
        <v>0</v>
      </c>
      <c r="X22" s="23">
        <v>85.45</v>
      </c>
      <c r="Y22" s="20">
        <v>14.55</v>
      </c>
      <c r="Z22" s="21">
        <v>0</v>
      </c>
      <c r="AA22" s="23">
        <v>85.45</v>
      </c>
      <c r="AB22" s="20">
        <v>14.55</v>
      </c>
      <c r="AC22" s="21">
        <v>0</v>
      </c>
      <c r="AD22" s="23">
        <v>85.45</v>
      </c>
      <c r="AE22" s="20">
        <v>14.55</v>
      </c>
      <c r="AF22" s="21">
        <v>0</v>
      </c>
      <c r="AG22" s="23">
        <v>85.45</v>
      </c>
      <c r="AH22" s="20">
        <v>14.55</v>
      </c>
      <c r="AI22" s="21">
        <v>0</v>
      </c>
    </row>
    <row r="23" spans="1:50" x14ac:dyDescent="0.2">
      <c r="A23" s="179" t="s">
        <v>392</v>
      </c>
      <c r="B23" s="120" t="s">
        <v>374</v>
      </c>
      <c r="C23" s="122">
        <v>14.09</v>
      </c>
      <c r="D23" s="122">
        <v>69.88</v>
      </c>
      <c r="E23" s="123">
        <v>16.02</v>
      </c>
      <c r="F23" s="122">
        <v>9.5</v>
      </c>
      <c r="G23" s="122">
        <v>71.510000000000005</v>
      </c>
      <c r="H23" s="123">
        <v>18.989999999999998</v>
      </c>
      <c r="I23" s="152">
        <v>0</v>
      </c>
      <c r="J23" s="152">
        <v>0</v>
      </c>
      <c r="K23" s="153">
        <v>0</v>
      </c>
      <c r="L23" s="125">
        <v>5.5</v>
      </c>
      <c r="M23" s="125">
        <v>77.06</v>
      </c>
      <c r="N23" s="126">
        <v>17.43</v>
      </c>
      <c r="O23" s="122">
        <v>7.5</v>
      </c>
      <c r="P23" s="122">
        <v>74.290000000000006</v>
      </c>
      <c r="Q23" s="123">
        <v>18.21</v>
      </c>
      <c r="R23" s="146">
        <v>0</v>
      </c>
      <c r="S23" s="146">
        <v>0</v>
      </c>
      <c r="T23" s="147">
        <v>0</v>
      </c>
      <c r="U23" s="122">
        <v>11.14</v>
      </c>
      <c r="V23" s="122">
        <v>71.040000000000006</v>
      </c>
      <c r="W23" s="123">
        <v>17.82</v>
      </c>
      <c r="X23" s="122">
        <v>10.81</v>
      </c>
      <c r="Y23" s="122">
        <v>74.59</v>
      </c>
      <c r="Z23" s="123">
        <v>14.59</v>
      </c>
      <c r="AA23" s="205">
        <v>4.3499999999999996</v>
      </c>
      <c r="AB23" s="205">
        <v>76.81</v>
      </c>
      <c r="AC23" s="196">
        <v>18.84</v>
      </c>
      <c r="AD23" s="146">
        <v>0</v>
      </c>
      <c r="AE23" s="146">
        <v>0</v>
      </c>
      <c r="AF23" s="147">
        <v>0</v>
      </c>
      <c r="AG23" s="146">
        <v>0</v>
      </c>
      <c r="AH23" s="146">
        <v>0</v>
      </c>
      <c r="AI23" s="147">
        <v>0</v>
      </c>
    </row>
    <row r="24" spans="1:50" x14ac:dyDescent="0.2">
      <c r="A24" s="184"/>
      <c r="B24" s="16" t="s">
        <v>376</v>
      </c>
      <c r="C24" s="114"/>
      <c r="D24" s="20"/>
      <c r="E24" s="21"/>
      <c r="F24" s="20"/>
      <c r="G24" s="20"/>
      <c r="H24" s="21"/>
      <c r="I24" s="38"/>
      <c r="J24" s="38"/>
      <c r="K24" s="39"/>
      <c r="L24" s="38"/>
      <c r="M24" s="38"/>
      <c r="N24" s="39"/>
      <c r="O24" s="20"/>
      <c r="P24" s="20"/>
      <c r="Q24" s="21"/>
      <c r="R24" s="20"/>
      <c r="S24" s="20"/>
      <c r="T24" s="21"/>
      <c r="U24" s="20"/>
      <c r="V24" s="20"/>
      <c r="W24" s="21"/>
      <c r="X24" s="20"/>
      <c r="Y24" s="20"/>
      <c r="Z24" s="21"/>
      <c r="AA24" s="32"/>
      <c r="AB24" s="32"/>
      <c r="AC24" s="197"/>
      <c r="AD24" s="20"/>
      <c r="AE24" s="20"/>
      <c r="AF24" s="21"/>
      <c r="AG24" s="45"/>
      <c r="AH24" s="45"/>
      <c r="AI24" s="139"/>
    </row>
    <row r="25" spans="1:50" ht="13.5" thickBot="1" x14ac:dyDescent="0.25">
      <c r="A25" s="186"/>
      <c r="B25" s="131" t="s">
        <v>393</v>
      </c>
      <c r="C25" s="133"/>
      <c r="D25" s="203"/>
      <c r="E25" s="207"/>
      <c r="F25" s="203"/>
      <c r="G25" s="203"/>
      <c r="H25" s="207"/>
      <c r="I25" s="203"/>
      <c r="J25" s="203"/>
      <c r="K25" s="207"/>
      <c r="L25" s="166"/>
      <c r="M25" s="166"/>
      <c r="N25" s="167"/>
      <c r="O25" s="203"/>
      <c r="P25" s="203"/>
      <c r="Q25" s="207"/>
      <c r="R25" s="203"/>
      <c r="S25" s="203"/>
      <c r="T25" s="207"/>
      <c r="U25" s="203"/>
      <c r="V25" s="203"/>
      <c r="W25" s="207"/>
      <c r="X25" s="203"/>
      <c r="Y25" s="203"/>
      <c r="Z25" s="207"/>
      <c r="AA25" s="208"/>
      <c r="AB25" s="208"/>
      <c r="AC25" s="212"/>
      <c r="AD25" s="203"/>
      <c r="AE25" s="203"/>
      <c r="AF25" s="207"/>
      <c r="AG25" s="209"/>
      <c r="AH25" s="209"/>
      <c r="AI25" s="211"/>
    </row>
    <row r="26" spans="1:50" x14ac:dyDescent="0.2">
      <c r="I26" s="33"/>
      <c r="J26" s="33"/>
      <c r="K26" s="33"/>
      <c r="L26" s="33"/>
      <c r="M26" s="33"/>
      <c r="N26" s="33"/>
    </row>
    <row r="27" spans="1:50" x14ac:dyDescent="0.2">
      <c r="I27" s="33"/>
      <c r="J27" s="33"/>
      <c r="K27" s="33"/>
      <c r="L27" s="33"/>
      <c r="M27" s="33"/>
      <c r="N27" s="33"/>
    </row>
    <row r="29" spans="1:50" x14ac:dyDescent="0.2">
      <c r="C29" s="35" t="s">
        <v>35</v>
      </c>
      <c r="D29" s="35"/>
      <c r="E29" s="36"/>
      <c r="F29" s="36"/>
      <c r="G29" s="36"/>
      <c r="H29" s="36"/>
      <c r="I29" s="36"/>
      <c r="J29" s="36"/>
      <c r="K29" s="36"/>
      <c r="L29" s="36"/>
      <c r="M29" s="36"/>
      <c r="N29" s="36"/>
    </row>
    <row r="30" spans="1:50" x14ac:dyDescent="0.2">
      <c r="C30" s="35" t="s">
        <v>36</v>
      </c>
      <c r="D30" s="36"/>
      <c r="E30" s="36"/>
      <c r="F30" s="36"/>
      <c r="G30" s="36"/>
      <c r="H30" s="36"/>
      <c r="I30" s="36"/>
      <c r="J30" s="36"/>
      <c r="K30" s="36"/>
      <c r="L30" s="36"/>
      <c r="M30" s="36"/>
      <c r="N30" s="36"/>
    </row>
    <row r="31" spans="1:50" x14ac:dyDescent="0.2">
      <c r="AF31" s="10" t="s">
        <v>25</v>
      </c>
    </row>
  </sheetData>
  <mergeCells count="11">
    <mergeCell ref="AG4:AI4"/>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scale="86" fitToWidth="2" orientation="landscape" horizontalDpi="4294967292" verticalDpi="4294967292"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30"/>
  <sheetViews>
    <sheetView zoomScaleNormal="100" workbookViewId="0">
      <selection activeCell="AD23" sqref="AD23"/>
    </sheetView>
  </sheetViews>
  <sheetFormatPr defaultColWidth="11" defaultRowHeight="12.75" x14ac:dyDescent="0.2"/>
  <cols>
    <col min="1" max="2" width="11" style="9"/>
    <col min="3" max="8" width="8.625" style="10" customWidth="1"/>
    <col min="9" max="41" width="8.625" style="9" customWidth="1"/>
    <col min="42" max="16384" width="11" style="9"/>
  </cols>
  <sheetData>
    <row r="1" spans="1:51" x14ac:dyDescent="0.2">
      <c r="A1" s="8" t="s">
        <v>145</v>
      </c>
    </row>
    <row r="2" spans="1:51" x14ac:dyDescent="0.2">
      <c r="A2" s="8" t="s">
        <v>146</v>
      </c>
    </row>
    <row r="4" spans="1:51" ht="48.95" customHeight="1" x14ac:dyDescent="0.2">
      <c r="C4" s="244" t="s">
        <v>147</v>
      </c>
      <c r="D4" s="245"/>
      <c r="E4" s="245"/>
      <c r="F4" s="244" t="s">
        <v>148</v>
      </c>
      <c r="G4" s="245"/>
      <c r="H4" s="246"/>
      <c r="I4" s="244" t="s">
        <v>149</v>
      </c>
      <c r="J4" s="245"/>
      <c r="K4" s="246"/>
      <c r="L4" s="244" t="s">
        <v>150</v>
      </c>
      <c r="M4" s="245"/>
      <c r="N4" s="246"/>
      <c r="O4" s="244" t="s">
        <v>151</v>
      </c>
      <c r="P4" s="245"/>
      <c r="Q4" s="246"/>
      <c r="R4" s="244" t="s">
        <v>152</v>
      </c>
      <c r="S4" s="245"/>
      <c r="T4" s="246"/>
      <c r="U4" s="244" t="s">
        <v>153</v>
      </c>
      <c r="V4" s="245"/>
      <c r="W4" s="246"/>
      <c r="X4" s="244" t="s">
        <v>154</v>
      </c>
      <c r="Y4" s="245"/>
      <c r="Z4" s="246"/>
      <c r="AA4" s="244" t="s">
        <v>155</v>
      </c>
      <c r="AB4" s="245"/>
      <c r="AC4" s="246"/>
      <c r="AD4" s="244" t="s">
        <v>156</v>
      </c>
      <c r="AE4" s="245"/>
      <c r="AF4" s="246"/>
      <c r="AG4" s="244" t="s">
        <v>157</v>
      </c>
      <c r="AH4" s="245"/>
      <c r="AI4" s="246"/>
      <c r="AJ4" s="244" t="s">
        <v>158</v>
      </c>
      <c r="AK4" s="245"/>
      <c r="AL4" s="246"/>
      <c r="AM4" s="244" t="s">
        <v>159</v>
      </c>
      <c r="AN4" s="245"/>
      <c r="AO4" s="246"/>
    </row>
    <row r="5" spans="1:51" x14ac:dyDescent="0.2">
      <c r="A5" s="11" t="s">
        <v>9</v>
      </c>
      <c r="C5" s="12" t="s">
        <v>10</v>
      </c>
      <c r="D5" s="13" t="s">
        <v>11</v>
      </c>
      <c r="E5" s="13" t="s">
        <v>12</v>
      </c>
      <c r="F5" s="12" t="s">
        <v>10</v>
      </c>
      <c r="G5" s="13" t="s">
        <v>11</v>
      </c>
      <c r="H5" s="14" t="s">
        <v>12</v>
      </c>
      <c r="I5" s="12" t="s">
        <v>10</v>
      </c>
      <c r="J5" s="13" t="s">
        <v>11</v>
      </c>
      <c r="K5" s="14" t="s">
        <v>12</v>
      </c>
      <c r="L5" s="12" t="s">
        <v>10</v>
      </c>
      <c r="M5" s="13" t="s">
        <v>11</v>
      </c>
      <c r="N5" s="14" t="s">
        <v>12</v>
      </c>
      <c r="O5" s="12" t="s">
        <v>10</v>
      </c>
      <c r="P5" s="13" t="s">
        <v>11</v>
      </c>
      <c r="Q5" s="14" t="s">
        <v>12</v>
      </c>
      <c r="R5" s="12" t="s">
        <v>10</v>
      </c>
      <c r="S5" s="13" t="s">
        <v>11</v>
      </c>
      <c r="T5" s="14" t="s">
        <v>12</v>
      </c>
      <c r="U5" s="12" t="s">
        <v>10</v>
      </c>
      <c r="V5" s="13" t="s">
        <v>11</v>
      </c>
      <c r="W5" s="14" t="s">
        <v>12</v>
      </c>
      <c r="X5" s="12" t="s">
        <v>10</v>
      </c>
      <c r="Y5" s="13" t="s">
        <v>11</v>
      </c>
      <c r="Z5" s="14" t="s">
        <v>12</v>
      </c>
      <c r="AA5" s="12" t="s">
        <v>10</v>
      </c>
      <c r="AB5" s="13" t="s">
        <v>11</v>
      </c>
      <c r="AC5" s="14" t="s">
        <v>12</v>
      </c>
      <c r="AD5" s="12" t="s">
        <v>10</v>
      </c>
      <c r="AE5" s="13" t="s">
        <v>11</v>
      </c>
      <c r="AF5" s="14" t="s">
        <v>12</v>
      </c>
      <c r="AG5" s="12" t="s">
        <v>10</v>
      </c>
      <c r="AH5" s="13" t="s">
        <v>11</v>
      </c>
      <c r="AI5" s="14" t="s">
        <v>12</v>
      </c>
      <c r="AJ5" s="12" t="s">
        <v>10</v>
      </c>
      <c r="AK5" s="13" t="s">
        <v>11</v>
      </c>
      <c r="AL5" s="14" t="s">
        <v>12</v>
      </c>
      <c r="AM5" s="12" t="s">
        <v>10</v>
      </c>
      <c r="AN5" s="13" t="s">
        <v>11</v>
      </c>
      <c r="AO5" s="14" t="s">
        <v>12</v>
      </c>
    </row>
    <row r="6" spans="1:51" x14ac:dyDescent="0.2">
      <c r="A6" s="15" t="s">
        <v>13</v>
      </c>
      <c r="B6" s="16" t="s">
        <v>14</v>
      </c>
      <c r="C6" s="17">
        <v>0</v>
      </c>
      <c r="D6" s="18">
        <v>0</v>
      </c>
      <c r="E6" s="18">
        <v>0</v>
      </c>
      <c r="F6" s="37">
        <v>0</v>
      </c>
      <c r="G6" s="38">
        <v>100</v>
      </c>
      <c r="H6" s="39">
        <v>0</v>
      </c>
      <c r="I6" s="37"/>
      <c r="J6" s="38"/>
      <c r="K6" s="39"/>
      <c r="L6" s="37"/>
      <c r="M6" s="38"/>
      <c r="N6" s="39"/>
      <c r="O6" s="37"/>
      <c r="P6" s="38"/>
      <c r="Q6" s="39"/>
      <c r="R6" s="37"/>
      <c r="S6" s="38"/>
      <c r="T6" s="39"/>
      <c r="U6" s="37"/>
      <c r="V6" s="38"/>
      <c r="W6" s="39"/>
      <c r="X6" s="37"/>
      <c r="Y6" s="38"/>
      <c r="Z6" s="39"/>
      <c r="AA6" s="37"/>
      <c r="AB6" s="38"/>
      <c r="AC6" s="39"/>
      <c r="AD6" s="37"/>
      <c r="AE6" s="38"/>
      <c r="AF6" s="39"/>
      <c r="AG6" s="37"/>
      <c r="AH6" s="38"/>
      <c r="AI6" s="39"/>
      <c r="AJ6" s="37"/>
      <c r="AK6" s="38"/>
      <c r="AL6" s="39"/>
      <c r="AM6" s="37"/>
      <c r="AN6" s="38"/>
      <c r="AO6" s="39"/>
    </row>
    <row r="7" spans="1:51" x14ac:dyDescent="0.2">
      <c r="A7" s="22"/>
      <c r="B7" s="16" t="s">
        <v>15</v>
      </c>
      <c r="C7" s="23">
        <v>64.709999999999994</v>
      </c>
      <c r="D7" s="20">
        <v>35.29</v>
      </c>
      <c r="E7" s="20">
        <v>0</v>
      </c>
      <c r="F7" s="23">
        <v>56.63</v>
      </c>
      <c r="G7" s="20">
        <v>43.37</v>
      </c>
      <c r="H7" s="21">
        <v>0</v>
      </c>
      <c r="I7" s="23"/>
      <c r="J7" s="20"/>
      <c r="K7" s="21"/>
      <c r="L7" s="23"/>
      <c r="M7" s="20"/>
      <c r="N7" s="21"/>
      <c r="O7" s="23"/>
      <c r="P7" s="20"/>
      <c r="Q7" s="21"/>
      <c r="R7" s="23"/>
      <c r="S7" s="20"/>
      <c r="T7" s="21"/>
      <c r="U7" s="23"/>
      <c r="V7" s="20"/>
      <c r="W7" s="21"/>
      <c r="X7" s="23"/>
      <c r="Y7" s="20"/>
      <c r="Z7" s="21"/>
      <c r="AA7" s="23"/>
      <c r="AB7" s="20"/>
      <c r="AC7" s="21"/>
      <c r="AD7" s="23"/>
      <c r="AE7" s="20"/>
      <c r="AF7" s="21"/>
      <c r="AG7" s="23"/>
      <c r="AH7" s="20"/>
      <c r="AI7" s="21"/>
      <c r="AJ7" s="23"/>
      <c r="AK7" s="20"/>
      <c r="AL7" s="21"/>
      <c r="AM7" s="23"/>
      <c r="AN7" s="20"/>
      <c r="AO7" s="21"/>
    </row>
    <row r="8" spans="1:51" x14ac:dyDescent="0.2">
      <c r="A8" s="15" t="s">
        <v>16</v>
      </c>
      <c r="B8" s="16" t="s">
        <v>17</v>
      </c>
      <c r="C8" s="23">
        <v>0</v>
      </c>
      <c r="D8" s="20">
        <v>100</v>
      </c>
      <c r="E8" s="20">
        <v>0</v>
      </c>
      <c r="F8" s="23">
        <v>38.24</v>
      </c>
      <c r="G8" s="20">
        <v>57.35</v>
      </c>
      <c r="H8" s="21">
        <v>4.41</v>
      </c>
      <c r="I8" s="23"/>
      <c r="J8" s="20"/>
      <c r="K8" s="21"/>
      <c r="L8" s="23"/>
      <c r="M8" s="20"/>
      <c r="N8" s="21"/>
      <c r="O8" s="23"/>
      <c r="P8" s="20"/>
      <c r="Q8" s="21"/>
      <c r="R8" s="23"/>
      <c r="S8" s="20"/>
      <c r="T8" s="21"/>
      <c r="U8" s="23"/>
      <c r="V8" s="20"/>
      <c r="W8" s="21"/>
      <c r="X8" s="23"/>
      <c r="Y8" s="20"/>
      <c r="Z8" s="21"/>
      <c r="AA8" s="23"/>
      <c r="AB8" s="20"/>
      <c r="AC8" s="21"/>
      <c r="AD8" s="23"/>
      <c r="AE8" s="20"/>
      <c r="AF8" s="21"/>
      <c r="AG8" s="23"/>
      <c r="AH8" s="20"/>
      <c r="AI8" s="21"/>
      <c r="AJ8" s="23"/>
      <c r="AK8" s="20"/>
      <c r="AL8" s="21"/>
      <c r="AM8" s="23"/>
      <c r="AN8" s="20"/>
      <c r="AO8" s="21"/>
    </row>
    <row r="9" spans="1:51" x14ac:dyDescent="0.2">
      <c r="A9" s="22"/>
      <c r="B9" s="16" t="s">
        <v>18</v>
      </c>
      <c r="C9" s="23">
        <v>94.12</v>
      </c>
      <c r="D9" s="20">
        <v>5.88</v>
      </c>
      <c r="E9" s="20">
        <v>0</v>
      </c>
      <c r="F9" s="23">
        <v>52.04</v>
      </c>
      <c r="G9" s="20">
        <v>47.96</v>
      </c>
      <c r="H9" s="21">
        <v>0</v>
      </c>
      <c r="I9" s="23"/>
      <c r="J9" s="20"/>
      <c r="K9" s="21"/>
      <c r="L9" s="23"/>
      <c r="M9" s="20"/>
      <c r="N9" s="21"/>
      <c r="O9" s="23"/>
      <c r="P9" s="20"/>
      <c r="Q9" s="21"/>
      <c r="R9" s="23"/>
      <c r="S9" s="20"/>
      <c r="T9" s="21"/>
      <c r="U9" s="23"/>
      <c r="V9" s="20"/>
      <c r="W9" s="21"/>
      <c r="X9" s="23"/>
      <c r="Y9" s="20"/>
      <c r="Z9" s="21"/>
      <c r="AA9" s="23"/>
      <c r="AB9" s="20"/>
      <c r="AC9" s="21"/>
      <c r="AD9" s="23"/>
      <c r="AE9" s="20"/>
      <c r="AF9" s="21"/>
      <c r="AG9" s="23"/>
      <c r="AH9" s="20"/>
      <c r="AI9" s="21"/>
      <c r="AJ9" s="23"/>
      <c r="AK9" s="20"/>
      <c r="AL9" s="21"/>
      <c r="AM9" s="23"/>
      <c r="AN9" s="20"/>
      <c r="AO9" s="21"/>
    </row>
    <row r="10" spans="1:51" x14ac:dyDescent="0.2">
      <c r="A10" s="15" t="s">
        <v>19</v>
      </c>
      <c r="B10" s="16" t="s">
        <v>20</v>
      </c>
      <c r="C10" s="23">
        <f>(17.65+100)/2</f>
        <v>58.825000000000003</v>
      </c>
      <c r="D10" s="20">
        <f>(76.47+0)/2</f>
        <v>38.234999999999999</v>
      </c>
      <c r="E10" s="20">
        <v>0</v>
      </c>
      <c r="F10" s="23">
        <f>(17.65+75)/2</f>
        <v>46.325000000000003</v>
      </c>
      <c r="G10" s="20">
        <f>(76.47+25)/2</f>
        <v>50.734999999999999</v>
      </c>
      <c r="H10" s="21">
        <f>(5.88+0)/2</f>
        <v>2.94</v>
      </c>
      <c r="I10" s="23"/>
      <c r="J10" s="20"/>
      <c r="K10" s="21"/>
      <c r="L10" s="23"/>
      <c r="M10" s="20"/>
      <c r="N10" s="21"/>
      <c r="O10" s="23"/>
      <c r="P10" s="20"/>
      <c r="Q10" s="21"/>
      <c r="R10" s="23"/>
      <c r="S10" s="20"/>
      <c r="T10" s="21"/>
      <c r="U10" s="23"/>
      <c r="V10" s="20"/>
      <c r="W10" s="21"/>
      <c r="X10" s="23"/>
      <c r="Y10" s="20"/>
      <c r="Z10" s="21"/>
      <c r="AA10" s="23"/>
      <c r="AB10" s="20"/>
      <c r="AC10" s="21"/>
      <c r="AD10" s="23"/>
      <c r="AE10" s="20"/>
      <c r="AF10" s="21"/>
      <c r="AG10" s="23"/>
      <c r="AH10" s="20"/>
      <c r="AI10" s="21"/>
      <c r="AJ10" s="23"/>
      <c r="AK10" s="20"/>
      <c r="AL10" s="21"/>
      <c r="AM10" s="23"/>
      <c r="AN10" s="20"/>
      <c r="AO10" s="21"/>
    </row>
    <row r="11" spans="1:51" x14ac:dyDescent="0.2">
      <c r="A11" s="22"/>
      <c r="B11" s="16" t="s">
        <v>21</v>
      </c>
      <c r="C11" s="23">
        <v>40.619999999999997</v>
      </c>
      <c r="D11" s="20">
        <v>56.25</v>
      </c>
      <c r="E11" s="20">
        <v>3.12</v>
      </c>
      <c r="F11" s="23">
        <v>46.88</v>
      </c>
      <c r="G11" s="20">
        <v>47.66</v>
      </c>
      <c r="H11" s="21">
        <v>5.47</v>
      </c>
      <c r="I11" s="23"/>
      <c r="J11" s="20"/>
      <c r="K11" s="21"/>
      <c r="L11" s="23"/>
      <c r="M11" s="20"/>
      <c r="N11" s="21"/>
      <c r="O11" s="23"/>
      <c r="P11" s="20"/>
      <c r="Q11" s="21"/>
      <c r="R11" s="23"/>
      <c r="S11" s="20"/>
      <c r="T11" s="21"/>
      <c r="U11" s="23"/>
      <c r="V11" s="20"/>
      <c r="W11" s="21"/>
      <c r="X11" s="23"/>
      <c r="Y11" s="20"/>
      <c r="Z11" s="21"/>
      <c r="AA11" s="23"/>
      <c r="AB11" s="20"/>
      <c r="AC11" s="21"/>
      <c r="AD11" s="23"/>
      <c r="AE11" s="20"/>
      <c r="AF11" s="21"/>
      <c r="AG11" s="23"/>
      <c r="AH11" s="20"/>
      <c r="AI11" s="21"/>
      <c r="AJ11" s="23"/>
      <c r="AK11" s="20"/>
      <c r="AL11" s="21"/>
      <c r="AM11" s="23"/>
      <c r="AN11" s="20"/>
      <c r="AO11" s="21"/>
    </row>
    <row r="12" spans="1:51" x14ac:dyDescent="0.2">
      <c r="A12" s="15" t="s">
        <v>22</v>
      </c>
      <c r="B12" s="16" t="s">
        <v>23</v>
      </c>
      <c r="C12" s="23">
        <v>17.649999999999999</v>
      </c>
      <c r="D12" s="20">
        <v>63.53</v>
      </c>
      <c r="E12" s="20">
        <v>18.82</v>
      </c>
      <c r="F12" s="23">
        <v>44.1</v>
      </c>
      <c r="G12" s="20">
        <v>48.45</v>
      </c>
      <c r="H12" s="21">
        <v>7.45</v>
      </c>
      <c r="I12" s="23"/>
      <c r="J12" s="20"/>
      <c r="K12" s="21"/>
      <c r="L12" s="23"/>
      <c r="M12" s="20"/>
      <c r="N12" s="21"/>
      <c r="O12" s="23"/>
      <c r="P12" s="20"/>
      <c r="Q12" s="21"/>
      <c r="R12" s="23"/>
      <c r="S12" s="20"/>
      <c r="T12" s="21"/>
      <c r="U12" s="23"/>
      <c r="V12" s="20"/>
      <c r="W12" s="21"/>
      <c r="X12" s="23"/>
      <c r="Y12" s="20"/>
      <c r="Z12" s="21"/>
      <c r="AA12" s="23"/>
      <c r="AB12" s="20"/>
      <c r="AC12" s="21"/>
      <c r="AD12" s="23"/>
      <c r="AE12" s="20"/>
      <c r="AF12" s="21"/>
      <c r="AG12" s="23"/>
      <c r="AH12" s="20"/>
      <c r="AI12" s="21"/>
      <c r="AJ12" s="23"/>
      <c r="AK12" s="20"/>
      <c r="AL12" s="21"/>
      <c r="AM12" s="23"/>
      <c r="AN12" s="20"/>
      <c r="AO12" s="21"/>
    </row>
    <row r="13" spans="1:51" x14ac:dyDescent="0.2">
      <c r="A13" s="22"/>
      <c r="B13" s="16" t="s">
        <v>24</v>
      </c>
      <c r="C13" s="23">
        <v>53.92</v>
      </c>
      <c r="D13" s="20">
        <v>45.1</v>
      </c>
      <c r="E13" s="20">
        <v>0.98</v>
      </c>
      <c r="F13" s="23">
        <v>84.88</v>
      </c>
      <c r="G13" s="20">
        <v>14.95</v>
      </c>
      <c r="H13" s="21">
        <v>0.18</v>
      </c>
      <c r="I13" s="23"/>
      <c r="J13" s="20"/>
      <c r="K13" s="21"/>
      <c r="L13" s="23"/>
      <c r="M13" s="20"/>
      <c r="N13" s="21"/>
      <c r="O13" s="23"/>
      <c r="P13" s="20"/>
      <c r="Q13" s="21"/>
      <c r="R13" s="23"/>
      <c r="S13" s="20"/>
      <c r="T13" s="21"/>
      <c r="U13" s="23"/>
      <c r="V13" s="20"/>
      <c r="W13" s="21"/>
      <c r="X13" s="23"/>
      <c r="Y13" s="20"/>
      <c r="Z13" s="21"/>
      <c r="AA13" s="23"/>
      <c r="AB13" s="20"/>
      <c r="AC13" s="21"/>
      <c r="AD13" s="23"/>
      <c r="AE13" s="20"/>
      <c r="AF13" s="21"/>
      <c r="AG13" s="23"/>
      <c r="AH13" s="20"/>
      <c r="AI13" s="21"/>
      <c r="AJ13" s="23"/>
      <c r="AK13" s="20"/>
      <c r="AL13" s="21"/>
      <c r="AM13" s="23"/>
      <c r="AN13" s="20"/>
      <c r="AO13" s="21"/>
    </row>
    <row r="14" spans="1:51" x14ac:dyDescent="0.2">
      <c r="A14" s="15" t="s">
        <v>26</v>
      </c>
      <c r="B14" s="16" t="s">
        <v>27</v>
      </c>
      <c r="C14" s="23">
        <v>55.56</v>
      </c>
      <c r="D14" s="20">
        <v>37.04</v>
      </c>
      <c r="E14" s="20">
        <v>7.41</v>
      </c>
      <c r="F14" s="23">
        <v>40.29</v>
      </c>
      <c r="G14" s="20">
        <v>58.27</v>
      </c>
      <c r="H14" s="21">
        <v>1.44</v>
      </c>
      <c r="I14" s="23">
        <v>52.94</v>
      </c>
      <c r="J14" s="20">
        <v>43.79</v>
      </c>
      <c r="K14" s="21">
        <v>3.27</v>
      </c>
      <c r="L14" s="23">
        <v>10.14</v>
      </c>
      <c r="M14" s="20">
        <v>85.51</v>
      </c>
      <c r="N14" s="21">
        <v>4.3499999999999996</v>
      </c>
      <c r="O14" s="23">
        <v>5.6</v>
      </c>
      <c r="P14" s="20">
        <v>90.4</v>
      </c>
      <c r="Q14" s="21">
        <v>4</v>
      </c>
      <c r="R14" s="23">
        <v>53.85</v>
      </c>
      <c r="S14" s="20">
        <v>38.46</v>
      </c>
      <c r="T14" s="21">
        <v>7.69</v>
      </c>
      <c r="U14" s="23">
        <v>17.07</v>
      </c>
      <c r="V14" s="20">
        <v>80.489999999999995</v>
      </c>
      <c r="W14" s="21">
        <v>2.44</v>
      </c>
      <c r="X14" s="23">
        <v>36</v>
      </c>
      <c r="Y14" s="20">
        <v>62.4</v>
      </c>
      <c r="Z14" s="21">
        <v>1.6</v>
      </c>
      <c r="AA14" s="20">
        <v>27.54</v>
      </c>
      <c r="AB14" s="20">
        <v>69.569999999999993</v>
      </c>
      <c r="AC14" s="21">
        <v>2.9</v>
      </c>
      <c r="AD14" s="23">
        <v>53.85</v>
      </c>
      <c r="AE14" s="20">
        <v>38.46</v>
      </c>
      <c r="AF14" s="21">
        <v>7.69</v>
      </c>
      <c r="AG14" s="23">
        <v>48.91</v>
      </c>
      <c r="AH14" s="20">
        <v>46.72</v>
      </c>
      <c r="AI14" s="21">
        <v>4.38</v>
      </c>
      <c r="AJ14" s="23">
        <v>41.54</v>
      </c>
      <c r="AK14" s="20">
        <v>57.95</v>
      </c>
      <c r="AL14" s="21">
        <v>0.51</v>
      </c>
      <c r="AM14" s="23">
        <v>47.31</v>
      </c>
      <c r="AN14" s="20" t="s">
        <v>25</v>
      </c>
      <c r="AO14" s="21">
        <v>2.99</v>
      </c>
    </row>
    <row r="15" spans="1:51" x14ac:dyDescent="0.2">
      <c r="A15" s="24"/>
      <c r="B15" s="16" t="s">
        <v>28</v>
      </c>
      <c r="C15" s="23">
        <v>87.5</v>
      </c>
      <c r="D15" s="20">
        <v>8.33</v>
      </c>
      <c r="E15" s="20">
        <v>4.17</v>
      </c>
      <c r="F15" s="23">
        <v>17.5</v>
      </c>
      <c r="G15" s="20">
        <v>81.67</v>
      </c>
      <c r="H15" s="21">
        <v>0.83</v>
      </c>
      <c r="I15" s="23">
        <v>83.33</v>
      </c>
      <c r="J15" s="20">
        <v>16.670000000000002</v>
      </c>
      <c r="K15" s="21">
        <v>0</v>
      </c>
      <c r="L15" s="23">
        <v>87.5</v>
      </c>
      <c r="M15" s="20">
        <v>8.33</v>
      </c>
      <c r="N15" s="21">
        <v>4.17</v>
      </c>
      <c r="O15" s="23">
        <v>87.5</v>
      </c>
      <c r="P15" s="20">
        <v>8.33</v>
      </c>
      <c r="Q15" s="21">
        <v>4.17</v>
      </c>
      <c r="R15" s="23">
        <v>87.5</v>
      </c>
      <c r="S15" s="20">
        <v>8.33</v>
      </c>
      <c r="T15" s="21">
        <v>4.17</v>
      </c>
      <c r="U15" s="20">
        <v>87.5</v>
      </c>
      <c r="V15" s="20">
        <v>8.33</v>
      </c>
      <c r="W15" s="21">
        <v>4.17</v>
      </c>
      <c r="X15" s="23">
        <v>83.33</v>
      </c>
      <c r="Y15" s="20">
        <v>16.670000000000002</v>
      </c>
      <c r="Z15" s="21">
        <v>0</v>
      </c>
      <c r="AA15" s="20">
        <v>83.33</v>
      </c>
      <c r="AB15" s="20">
        <v>16.670000000000002</v>
      </c>
      <c r="AC15" s="21">
        <v>0</v>
      </c>
      <c r="AD15" s="23">
        <v>83.33</v>
      </c>
      <c r="AE15" s="20">
        <v>16.670000000000002</v>
      </c>
      <c r="AF15" s="21">
        <v>0</v>
      </c>
      <c r="AG15" s="20">
        <v>83.33</v>
      </c>
      <c r="AH15" s="20">
        <v>16.670000000000002</v>
      </c>
      <c r="AI15" s="21">
        <v>0</v>
      </c>
      <c r="AJ15" s="23">
        <v>21.67</v>
      </c>
      <c r="AK15" s="20">
        <v>72.5</v>
      </c>
      <c r="AL15" s="21">
        <v>5.83</v>
      </c>
      <c r="AM15" s="23">
        <v>15</v>
      </c>
      <c r="AN15" s="20">
        <v>80</v>
      </c>
      <c r="AO15" s="21">
        <v>5</v>
      </c>
    </row>
    <row r="16" spans="1:51" s="30" customFormat="1" x14ac:dyDescent="0.2">
      <c r="A16" s="25" t="s">
        <v>29</v>
      </c>
      <c r="B16" s="16" t="s">
        <v>30</v>
      </c>
      <c r="C16" s="23">
        <v>94.74</v>
      </c>
      <c r="D16" s="20">
        <v>5.26</v>
      </c>
      <c r="E16" s="20">
        <v>0</v>
      </c>
      <c r="F16" s="23">
        <v>69.14</v>
      </c>
      <c r="G16" s="20">
        <v>29.67</v>
      </c>
      <c r="H16" s="21">
        <v>1.19</v>
      </c>
      <c r="I16" s="26">
        <v>76.47</v>
      </c>
      <c r="J16" s="27">
        <v>23.53</v>
      </c>
      <c r="K16" s="28">
        <v>0</v>
      </c>
      <c r="L16" s="27">
        <v>93.94</v>
      </c>
      <c r="M16" s="27">
        <v>6.06</v>
      </c>
      <c r="N16" s="28">
        <v>0</v>
      </c>
      <c r="O16" s="50">
        <v>86.43</v>
      </c>
      <c r="P16" s="50">
        <v>13.57</v>
      </c>
      <c r="Q16" s="28">
        <v>0</v>
      </c>
      <c r="R16" s="50">
        <v>94.74</v>
      </c>
      <c r="S16" s="50">
        <v>5.26</v>
      </c>
      <c r="T16" s="58">
        <v>0</v>
      </c>
      <c r="U16" s="50">
        <v>84.81</v>
      </c>
      <c r="V16" s="50">
        <v>15.19</v>
      </c>
      <c r="W16" s="28">
        <v>0</v>
      </c>
      <c r="X16" s="50">
        <v>54.93</v>
      </c>
      <c r="Y16" s="50">
        <v>44.13</v>
      </c>
      <c r="Z16" s="58">
        <v>0.94</v>
      </c>
      <c r="AA16" s="50">
        <v>50.29</v>
      </c>
      <c r="AB16" s="50">
        <v>48.55</v>
      </c>
      <c r="AC16" s="28">
        <v>1.1599999999999999</v>
      </c>
      <c r="AD16" s="50">
        <v>94.74</v>
      </c>
      <c r="AE16" s="50">
        <v>5.26</v>
      </c>
      <c r="AF16" s="58">
        <v>0</v>
      </c>
      <c r="AG16" s="50">
        <v>77.39</v>
      </c>
      <c r="AH16" s="50">
        <v>22.61</v>
      </c>
      <c r="AI16" s="28">
        <v>0</v>
      </c>
      <c r="AJ16" s="50">
        <v>74.14</v>
      </c>
      <c r="AK16" s="50">
        <v>25.07</v>
      </c>
      <c r="AL16" s="28">
        <v>0.79</v>
      </c>
      <c r="AM16" s="50">
        <v>76.98</v>
      </c>
      <c r="AN16" s="50">
        <v>23.02</v>
      </c>
      <c r="AO16" s="28">
        <v>0</v>
      </c>
      <c r="AP16" s="90"/>
      <c r="AQ16" s="90"/>
      <c r="AR16" s="90"/>
      <c r="AS16" s="90"/>
      <c r="AT16" s="90"/>
      <c r="AU16" s="90"/>
      <c r="AV16" s="90"/>
      <c r="AW16" s="90"/>
      <c r="AX16" s="90"/>
      <c r="AY16" s="90"/>
    </row>
    <row r="17" spans="1:51" s="32" customFormat="1" x14ac:dyDescent="0.2">
      <c r="A17" s="31"/>
      <c r="B17" s="16" t="s">
        <v>31</v>
      </c>
      <c r="C17" s="23">
        <v>35.79</v>
      </c>
      <c r="D17" s="20">
        <v>63.16</v>
      </c>
      <c r="E17" s="20">
        <v>1.05</v>
      </c>
      <c r="F17" s="23">
        <v>89.47</v>
      </c>
      <c r="G17" s="20">
        <v>7.89</v>
      </c>
      <c r="H17" s="21">
        <v>2.63</v>
      </c>
      <c r="I17" s="26">
        <v>5.26</v>
      </c>
      <c r="J17" s="27">
        <v>94.39</v>
      </c>
      <c r="K17" s="28">
        <v>0.35</v>
      </c>
      <c r="L17" s="27">
        <v>89.47</v>
      </c>
      <c r="M17" s="27">
        <v>7.89</v>
      </c>
      <c r="N17" s="28">
        <v>2.63</v>
      </c>
      <c r="O17" s="23">
        <v>89.47</v>
      </c>
      <c r="P17" s="20">
        <v>7.89</v>
      </c>
      <c r="Q17" s="21">
        <v>2.63</v>
      </c>
      <c r="R17" s="20">
        <v>89.47</v>
      </c>
      <c r="S17" s="20">
        <v>7.89</v>
      </c>
      <c r="T17" s="21">
        <v>2.63</v>
      </c>
      <c r="U17" s="20">
        <v>89.47</v>
      </c>
      <c r="V17" s="20">
        <v>7.89</v>
      </c>
      <c r="W17" s="21">
        <v>2.63</v>
      </c>
      <c r="X17" s="20">
        <v>78.95</v>
      </c>
      <c r="Y17" s="20">
        <v>15.79</v>
      </c>
      <c r="Z17" s="21">
        <v>5.26</v>
      </c>
      <c r="AA17" s="20">
        <v>78.95</v>
      </c>
      <c r="AB17" s="20">
        <v>15.79</v>
      </c>
      <c r="AC17" s="21">
        <v>5.26</v>
      </c>
      <c r="AD17" s="20">
        <v>78.95</v>
      </c>
      <c r="AE17" s="20">
        <v>15.79</v>
      </c>
      <c r="AF17" s="21">
        <v>5.26</v>
      </c>
      <c r="AG17" s="20">
        <v>57.89</v>
      </c>
      <c r="AH17" s="20">
        <v>29.47</v>
      </c>
      <c r="AI17" s="21">
        <v>12.83</v>
      </c>
      <c r="AJ17" s="20">
        <v>72.52</v>
      </c>
      <c r="AK17" s="20">
        <v>26.72</v>
      </c>
      <c r="AL17" s="21">
        <v>0.76</v>
      </c>
      <c r="AM17" s="20">
        <v>5.92</v>
      </c>
      <c r="AN17" s="20">
        <v>93.77</v>
      </c>
      <c r="AO17" s="21">
        <v>0.31</v>
      </c>
      <c r="AP17" s="90"/>
      <c r="AQ17" s="90"/>
      <c r="AR17" s="90"/>
      <c r="AS17" s="90"/>
      <c r="AT17" s="90"/>
      <c r="AU17" s="90"/>
      <c r="AV17" s="90"/>
      <c r="AW17" s="90"/>
      <c r="AX17" s="90"/>
      <c r="AY17" s="90"/>
    </row>
    <row r="18" spans="1:51" x14ac:dyDescent="0.2">
      <c r="A18" s="15" t="s">
        <v>32</v>
      </c>
      <c r="B18" s="16" t="s">
        <v>33</v>
      </c>
      <c r="C18" s="23">
        <v>0</v>
      </c>
      <c r="D18" s="20">
        <v>100</v>
      </c>
      <c r="E18" s="21">
        <v>0</v>
      </c>
      <c r="F18" s="20">
        <v>52.55</v>
      </c>
      <c r="G18" s="20">
        <v>44.9</v>
      </c>
      <c r="H18" s="21">
        <v>2.5499999999999998</v>
      </c>
      <c r="I18" s="20">
        <v>50</v>
      </c>
      <c r="J18" s="20">
        <v>45.59</v>
      </c>
      <c r="K18" s="21">
        <v>4.41</v>
      </c>
      <c r="L18" s="23">
        <v>51.72</v>
      </c>
      <c r="M18" s="20">
        <v>46.55</v>
      </c>
      <c r="N18" s="21">
        <v>1.72</v>
      </c>
      <c r="O18" s="23">
        <v>46.3</v>
      </c>
      <c r="P18" s="20">
        <v>50</v>
      </c>
      <c r="Q18" s="21">
        <v>3.7</v>
      </c>
      <c r="R18" s="20">
        <v>0</v>
      </c>
      <c r="S18" s="20">
        <v>100</v>
      </c>
      <c r="T18" s="21">
        <v>0</v>
      </c>
      <c r="U18" s="20">
        <v>41.67</v>
      </c>
      <c r="V18" s="20">
        <v>56.25</v>
      </c>
      <c r="W18" s="21">
        <v>2.08</v>
      </c>
      <c r="X18" s="20">
        <v>63.48</v>
      </c>
      <c r="Y18" s="20">
        <v>35.65</v>
      </c>
      <c r="Z18" s="21">
        <v>0.87</v>
      </c>
      <c r="AA18" s="23">
        <v>44</v>
      </c>
      <c r="AB18" s="20">
        <v>54.67</v>
      </c>
      <c r="AC18" s="21">
        <v>1.33</v>
      </c>
      <c r="AD18" s="20">
        <v>0</v>
      </c>
      <c r="AE18" s="20">
        <v>100</v>
      </c>
      <c r="AF18" s="21">
        <v>0</v>
      </c>
      <c r="AG18" s="20">
        <v>81.010000000000005</v>
      </c>
      <c r="AH18" s="20">
        <v>16.46</v>
      </c>
      <c r="AI18" s="21">
        <v>2.5299999999999998</v>
      </c>
      <c r="AJ18" s="20">
        <v>70.41</v>
      </c>
      <c r="AK18" s="20">
        <v>27.72</v>
      </c>
      <c r="AL18" s="21">
        <v>1.87</v>
      </c>
      <c r="AM18" s="23">
        <v>65.09</v>
      </c>
      <c r="AN18" s="20">
        <v>33.96</v>
      </c>
      <c r="AO18" s="21">
        <v>0.94</v>
      </c>
    </row>
    <row r="19" spans="1:51" ht="13.5" thickBot="1" x14ac:dyDescent="0.25">
      <c r="A19" s="110"/>
      <c r="B19" s="112" t="s">
        <v>34</v>
      </c>
      <c r="C19" s="113">
        <v>71.430000000000007</v>
      </c>
      <c r="D19" s="114">
        <v>28.57</v>
      </c>
      <c r="E19" s="115">
        <v>0</v>
      </c>
      <c r="F19" s="114">
        <v>43.3</v>
      </c>
      <c r="G19" s="114">
        <v>56.7</v>
      </c>
      <c r="H19" s="115">
        <v>0</v>
      </c>
      <c r="I19" s="114">
        <v>51.47</v>
      </c>
      <c r="J19" s="114">
        <v>48.53</v>
      </c>
      <c r="K19" s="115">
        <v>0</v>
      </c>
      <c r="L19" s="113">
        <v>84</v>
      </c>
      <c r="M19" s="114">
        <v>16</v>
      </c>
      <c r="N19" s="115">
        <v>0</v>
      </c>
      <c r="O19" s="113">
        <v>84</v>
      </c>
      <c r="P19" s="114">
        <v>15</v>
      </c>
      <c r="Q19" s="115">
        <v>0</v>
      </c>
      <c r="R19" s="114">
        <v>84</v>
      </c>
      <c r="S19" s="114">
        <v>16</v>
      </c>
      <c r="T19" s="115">
        <v>0</v>
      </c>
      <c r="U19" s="113">
        <v>84</v>
      </c>
      <c r="V19" s="114">
        <v>16</v>
      </c>
      <c r="W19" s="115">
        <v>0</v>
      </c>
      <c r="X19" s="114">
        <v>93.75</v>
      </c>
      <c r="Y19" s="114">
        <v>6.25</v>
      </c>
      <c r="Z19" s="115">
        <v>0</v>
      </c>
      <c r="AA19" s="113">
        <v>93.75</v>
      </c>
      <c r="AB19" s="114">
        <v>6.25</v>
      </c>
      <c r="AC19" s="115">
        <v>0</v>
      </c>
      <c r="AD19" s="114">
        <v>93.75</v>
      </c>
      <c r="AE19" s="114">
        <v>6.25</v>
      </c>
      <c r="AF19" s="115">
        <v>0</v>
      </c>
      <c r="AG19" s="113">
        <v>82.14</v>
      </c>
      <c r="AH19" s="114">
        <v>8.93</v>
      </c>
      <c r="AI19" s="115">
        <v>8.93</v>
      </c>
      <c r="AJ19" s="114">
        <v>48.72</v>
      </c>
      <c r="AK19" s="114">
        <v>51.28</v>
      </c>
      <c r="AL19" s="115">
        <v>0</v>
      </c>
      <c r="AM19" s="113">
        <v>49.48</v>
      </c>
      <c r="AN19" s="114">
        <v>50.52</v>
      </c>
      <c r="AO19" s="115">
        <v>0</v>
      </c>
    </row>
    <row r="20" spans="1:51" x14ac:dyDescent="0.2">
      <c r="A20" s="119" t="s">
        <v>102</v>
      </c>
      <c r="B20" s="120" t="s">
        <v>371</v>
      </c>
      <c r="C20" s="121">
        <v>62.5</v>
      </c>
      <c r="D20" s="122">
        <v>25</v>
      </c>
      <c r="E20" s="122">
        <v>12.5</v>
      </c>
      <c r="F20" s="121">
        <v>57.1</v>
      </c>
      <c r="G20" s="122">
        <v>41.36</v>
      </c>
      <c r="H20" s="123">
        <v>1.54</v>
      </c>
      <c r="I20" s="124">
        <v>59.21</v>
      </c>
      <c r="J20" s="125">
        <v>39.47</v>
      </c>
      <c r="K20" s="126">
        <v>1.32</v>
      </c>
      <c r="L20" s="125">
        <v>26.19</v>
      </c>
      <c r="M20" s="125">
        <v>71.430000000000007</v>
      </c>
      <c r="N20" s="126">
        <v>2.38</v>
      </c>
      <c r="O20" s="125">
        <v>21.89</v>
      </c>
      <c r="P20" s="125">
        <v>76.92</v>
      </c>
      <c r="Q20" s="126">
        <v>1.18</v>
      </c>
      <c r="R20" s="125">
        <v>62.5</v>
      </c>
      <c r="S20" s="125">
        <v>25</v>
      </c>
      <c r="T20" s="126">
        <v>12.5</v>
      </c>
      <c r="U20" s="125">
        <v>28.36</v>
      </c>
      <c r="V20" s="125">
        <v>68.66</v>
      </c>
      <c r="W20" s="126">
        <v>2.99</v>
      </c>
      <c r="X20" s="125">
        <v>58.26</v>
      </c>
      <c r="Y20" s="125">
        <v>32.17</v>
      </c>
      <c r="Z20" s="126">
        <v>9.57</v>
      </c>
      <c r="AA20" s="125">
        <v>40.74</v>
      </c>
      <c r="AB20" s="125">
        <v>45.68</v>
      </c>
      <c r="AC20" s="126">
        <v>13.58</v>
      </c>
      <c r="AD20" s="125">
        <v>62.5</v>
      </c>
      <c r="AE20" s="125">
        <v>25</v>
      </c>
      <c r="AF20" s="126">
        <v>12.5</v>
      </c>
      <c r="AG20" s="125">
        <v>96.77</v>
      </c>
      <c r="AH20" s="125">
        <v>2.15</v>
      </c>
      <c r="AI20" s="126">
        <v>1.08</v>
      </c>
      <c r="AJ20" s="125">
        <v>67.540000000000006</v>
      </c>
      <c r="AK20" s="125">
        <v>31.87</v>
      </c>
      <c r="AL20" s="126">
        <v>0.57999999999999996</v>
      </c>
      <c r="AM20" s="125">
        <v>48.12</v>
      </c>
      <c r="AN20" s="125">
        <v>50.38</v>
      </c>
      <c r="AO20" s="127">
        <v>1.5</v>
      </c>
    </row>
    <row r="21" spans="1:51" x14ac:dyDescent="0.2">
      <c r="A21" s="128"/>
      <c r="B21" s="16" t="s">
        <v>372</v>
      </c>
      <c r="C21" s="23">
        <v>47.31</v>
      </c>
      <c r="D21" s="20">
        <v>48.39</v>
      </c>
      <c r="E21" s="20">
        <v>4.3</v>
      </c>
      <c r="F21" s="23">
        <v>63</v>
      </c>
      <c r="G21" s="20">
        <v>30</v>
      </c>
      <c r="H21" s="21">
        <v>7</v>
      </c>
      <c r="I21" s="26">
        <v>48.5</v>
      </c>
      <c r="J21" s="27">
        <v>45</v>
      </c>
      <c r="K21" s="28">
        <v>6.5</v>
      </c>
      <c r="L21" s="27">
        <v>69.569999999999993</v>
      </c>
      <c r="M21" s="27">
        <v>26.09</v>
      </c>
      <c r="N21" s="28">
        <v>4.3499999999999996</v>
      </c>
      <c r="O21" s="27">
        <v>69.569999999999993</v>
      </c>
      <c r="P21" s="27">
        <v>26.09</v>
      </c>
      <c r="Q21" s="28">
        <v>4.3499999999999996</v>
      </c>
      <c r="R21" s="27">
        <v>64.709999999999994</v>
      </c>
      <c r="S21" s="27">
        <v>32.35</v>
      </c>
      <c r="T21" s="28">
        <v>2.94</v>
      </c>
      <c r="U21" s="27">
        <v>61.76</v>
      </c>
      <c r="V21" s="27">
        <v>35.29</v>
      </c>
      <c r="W21" s="28">
        <v>2.94</v>
      </c>
      <c r="X21" s="27">
        <v>100</v>
      </c>
      <c r="Y21" s="27">
        <v>0</v>
      </c>
      <c r="Z21" s="28">
        <v>0</v>
      </c>
      <c r="AA21" s="27">
        <v>100</v>
      </c>
      <c r="AB21" s="27">
        <v>0</v>
      </c>
      <c r="AC21" s="28">
        <v>0</v>
      </c>
      <c r="AD21" s="27">
        <v>90.91</v>
      </c>
      <c r="AE21" s="27">
        <v>9.09</v>
      </c>
      <c r="AF21" s="28">
        <v>0</v>
      </c>
      <c r="AG21" s="27">
        <v>97.56</v>
      </c>
      <c r="AH21" s="27">
        <v>2.44</v>
      </c>
      <c r="AI21" s="28">
        <v>0</v>
      </c>
      <c r="AJ21" s="27">
        <v>43.84</v>
      </c>
      <c r="AK21" s="27">
        <v>52.71</v>
      </c>
      <c r="AL21" s="28">
        <v>3.45</v>
      </c>
      <c r="AM21" s="27">
        <v>47.53</v>
      </c>
      <c r="AN21" s="27">
        <v>46.77</v>
      </c>
      <c r="AO21" s="139">
        <v>5.7</v>
      </c>
    </row>
    <row r="22" spans="1:51" ht="13.5" thickBot="1" x14ac:dyDescent="0.25">
      <c r="A22" s="130"/>
      <c r="B22" s="131" t="s">
        <v>387</v>
      </c>
      <c r="C22" s="132">
        <v>81.819999999999993</v>
      </c>
      <c r="D22" s="133">
        <v>18.18</v>
      </c>
      <c r="E22" s="133">
        <v>0</v>
      </c>
      <c r="F22" s="132">
        <v>81.819999999999993</v>
      </c>
      <c r="G22" s="133">
        <v>18.18</v>
      </c>
      <c r="H22" s="134">
        <v>0</v>
      </c>
      <c r="I22" s="132">
        <v>81.819999999999993</v>
      </c>
      <c r="J22" s="133">
        <v>18.18</v>
      </c>
      <c r="K22" s="134">
        <v>0</v>
      </c>
      <c r="L22" s="132">
        <v>81.819999999999993</v>
      </c>
      <c r="M22" s="133">
        <v>18.18</v>
      </c>
      <c r="N22" s="134">
        <v>0</v>
      </c>
      <c r="O22" s="132">
        <v>81.819999999999993</v>
      </c>
      <c r="P22" s="133">
        <v>18.18</v>
      </c>
      <c r="Q22" s="134">
        <v>0</v>
      </c>
      <c r="R22" s="132">
        <v>81.819999999999993</v>
      </c>
      <c r="S22" s="133">
        <v>18.18</v>
      </c>
      <c r="T22" s="134">
        <v>0</v>
      </c>
      <c r="U22" s="132">
        <v>81.819999999999993</v>
      </c>
      <c r="V22" s="133">
        <v>18.18</v>
      </c>
      <c r="W22" s="134">
        <v>0</v>
      </c>
      <c r="X22" s="132">
        <v>81.819999999999993</v>
      </c>
      <c r="Y22" s="133">
        <v>18.18</v>
      </c>
      <c r="Z22" s="134">
        <v>0</v>
      </c>
      <c r="AA22" s="132">
        <v>81.819999999999993</v>
      </c>
      <c r="AB22" s="133">
        <v>18.18</v>
      </c>
      <c r="AC22" s="134">
        <v>0</v>
      </c>
      <c r="AD22" s="132">
        <v>81.819999999999993</v>
      </c>
      <c r="AE22" s="133">
        <v>18.18</v>
      </c>
      <c r="AF22" s="134">
        <v>0</v>
      </c>
      <c r="AG22" s="132">
        <v>81.819999999999993</v>
      </c>
      <c r="AH22" s="133">
        <v>18.18</v>
      </c>
      <c r="AI22" s="134">
        <v>0</v>
      </c>
      <c r="AJ22" s="132">
        <v>81.819999999999993</v>
      </c>
      <c r="AK22" s="133">
        <v>18.18</v>
      </c>
      <c r="AL22" s="134">
        <v>0</v>
      </c>
      <c r="AM22" s="132">
        <v>81.819999999999993</v>
      </c>
      <c r="AN22" s="133">
        <v>18.18</v>
      </c>
      <c r="AO22" s="160">
        <v>0</v>
      </c>
    </row>
    <row r="23" spans="1:51" x14ac:dyDescent="0.2">
      <c r="A23" s="179" t="s">
        <v>392</v>
      </c>
      <c r="B23" s="180" t="s">
        <v>374</v>
      </c>
      <c r="C23" s="122">
        <v>100</v>
      </c>
      <c r="D23" s="122">
        <v>0</v>
      </c>
      <c r="E23" s="123">
        <v>0</v>
      </c>
      <c r="F23" s="122">
        <v>73.540000000000006</v>
      </c>
      <c r="G23" s="122">
        <v>22.75</v>
      </c>
      <c r="H23" s="123">
        <v>3.7</v>
      </c>
      <c r="I23" s="125">
        <v>77.349999999999994</v>
      </c>
      <c r="J23" s="125">
        <v>18.78</v>
      </c>
      <c r="K23" s="126">
        <v>3.87</v>
      </c>
      <c r="L23" s="125">
        <v>84.76</v>
      </c>
      <c r="M23" s="125">
        <v>8.57</v>
      </c>
      <c r="N23" s="126">
        <v>6.67</v>
      </c>
      <c r="O23" s="122">
        <v>67.72</v>
      </c>
      <c r="P23" s="122">
        <v>17.46</v>
      </c>
      <c r="Q23" s="123">
        <v>14.81</v>
      </c>
      <c r="R23" s="122">
        <v>100</v>
      </c>
      <c r="S23" s="122">
        <v>0</v>
      </c>
      <c r="T23" s="123">
        <v>0</v>
      </c>
      <c r="U23" s="125">
        <v>76.19</v>
      </c>
      <c r="V23" s="125">
        <v>12.7</v>
      </c>
      <c r="W23" s="126">
        <v>11.11</v>
      </c>
      <c r="X23" s="125">
        <v>94.56</v>
      </c>
      <c r="Y23" s="125">
        <v>4.76</v>
      </c>
      <c r="Z23" s="126">
        <v>0.68</v>
      </c>
      <c r="AA23" s="122">
        <v>92.38</v>
      </c>
      <c r="AB23" s="122">
        <v>6.67</v>
      </c>
      <c r="AC23" s="123">
        <v>0.95</v>
      </c>
      <c r="AD23" s="125">
        <v>100</v>
      </c>
      <c r="AE23" s="125">
        <v>0</v>
      </c>
      <c r="AF23" s="126">
        <v>0</v>
      </c>
      <c r="AG23" s="122">
        <v>100</v>
      </c>
      <c r="AH23" s="122">
        <v>0</v>
      </c>
      <c r="AI23" s="123">
        <v>0</v>
      </c>
      <c r="AJ23" s="122">
        <v>78.95</v>
      </c>
      <c r="AK23" s="122">
        <v>19.3</v>
      </c>
      <c r="AL23" s="123">
        <v>1.75</v>
      </c>
      <c r="AM23" s="216">
        <v>71.430000000000007</v>
      </c>
      <c r="AN23" s="216">
        <v>23.02</v>
      </c>
      <c r="AO23" s="127">
        <v>5.56</v>
      </c>
    </row>
    <row r="24" spans="1:51" x14ac:dyDescent="0.2">
      <c r="A24" s="184"/>
      <c r="B24" s="31" t="s">
        <v>376</v>
      </c>
      <c r="C24" s="114"/>
      <c r="D24" s="20"/>
      <c r="E24" s="21"/>
      <c r="F24" s="20"/>
      <c r="G24" s="20"/>
      <c r="H24" s="21"/>
      <c r="I24" s="38"/>
      <c r="J24" s="38"/>
      <c r="K24" s="39"/>
      <c r="L24" s="38"/>
      <c r="M24" s="38"/>
      <c r="N24" s="39"/>
      <c r="O24" s="20"/>
      <c r="P24" s="20"/>
      <c r="Q24" s="21"/>
      <c r="R24" s="20"/>
      <c r="S24" s="20"/>
      <c r="T24" s="21"/>
      <c r="U24" s="38"/>
      <c r="V24" s="38"/>
      <c r="W24" s="39"/>
      <c r="X24" s="38"/>
      <c r="Y24" s="38"/>
      <c r="Z24" s="39"/>
      <c r="AA24" s="20"/>
      <c r="AB24" s="20"/>
      <c r="AC24" s="21"/>
      <c r="AD24" s="38"/>
      <c r="AE24" s="38"/>
      <c r="AF24" s="39"/>
      <c r="AG24" s="20"/>
      <c r="AH24" s="20"/>
      <c r="AI24" s="21"/>
      <c r="AJ24" s="20"/>
      <c r="AK24" s="20"/>
      <c r="AL24" s="21"/>
      <c r="AM24" s="45"/>
      <c r="AN24" s="45"/>
      <c r="AO24" s="139"/>
    </row>
    <row r="25" spans="1:51" ht="13.5" thickBot="1" x14ac:dyDescent="0.25">
      <c r="A25" s="186"/>
      <c r="B25" s="187" t="s">
        <v>393</v>
      </c>
      <c r="C25" s="133"/>
      <c r="D25" s="203"/>
      <c r="E25" s="207"/>
      <c r="F25" s="203"/>
      <c r="G25" s="203"/>
      <c r="H25" s="207"/>
      <c r="I25" s="203"/>
      <c r="J25" s="203"/>
      <c r="K25" s="207"/>
      <c r="L25" s="166"/>
      <c r="M25" s="166"/>
      <c r="N25" s="167"/>
      <c r="O25" s="203"/>
      <c r="P25" s="203"/>
      <c r="Q25" s="207"/>
      <c r="R25" s="203"/>
      <c r="S25" s="203"/>
      <c r="T25" s="207"/>
      <c r="U25" s="203"/>
      <c r="V25" s="203"/>
      <c r="W25" s="207"/>
      <c r="X25" s="166"/>
      <c r="Y25" s="166"/>
      <c r="Z25" s="167"/>
      <c r="AA25" s="203"/>
      <c r="AB25" s="203"/>
      <c r="AC25" s="207"/>
      <c r="AD25" s="166"/>
      <c r="AE25" s="166"/>
      <c r="AF25" s="167"/>
      <c r="AG25" s="203"/>
      <c r="AH25" s="203"/>
      <c r="AI25" s="207"/>
      <c r="AJ25" s="203"/>
      <c r="AK25" s="203"/>
      <c r="AL25" s="207"/>
      <c r="AM25" s="209"/>
      <c r="AN25" s="209"/>
      <c r="AO25" s="211"/>
    </row>
    <row r="26" spans="1:51" x14ac:dyDescent="0.2">
      <c r="I26" s="33"/>
      <c r="J26" s="33"/>
      <c r="K26" s="33"/>
      <c r="L26" s="33"/>
      <c r="M26" s="33"/>
      <c r="N26" s="33"/>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row>
    <row r="27" spans="1:51" x14ac:dyDescent="0.2">
      <c r="I27" s="33"/>
      <c r="J27" s="33"/>
      <c r="K27" s="33"/>
      <c r="L27" s="33"/>
      <c r="M27" s="33"/>
      <c r="N27" s="33"/>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row>
    <row r="28" spans="1:51" x14ac:dyDescent="0.2">
      <c r="K28" s="51"/>
      <c r="N28" s="51"/>
      <c r="Q28" s="51"/>
      <c r="T28" s="51"/>
      <c r="W28" s="51"/>
      <c r="Z28" s="51"/>
      <c r="AC28" s="51"/>
      <c r="AF28" s="51"/>
      <c r="AI28" s="51"/>
      <c r="AL28" s="51"/>
      <c r="AO28" s="51"/>
    </row>
    <row r="29" spans="1:51" x14ac:dyDescent="0.2">
      <c r="C29" s="35" t="s">
        <v>35</v>
      </c>
      <c r="D29" s="35"/>
      <c r="E29" s="36"/>
      <c r="F29" s="36"/>
      <c r="G29" s="36"/>
      <c r="H29" s="36"/>
      <c r="I29" s="36"/>
      <c r="J29" s="76"/>
      <c r="K29" s="76"/>
      <c r="L29" s="76"/>
    </row>
    <row r="30" spans="1:51" x14ac:dyDescent="0.2">
      <c r="C30" s="35" t="s">
        <v>36</v>
      </c>
      <c r="D30" s="36"/>
      <c r="E30" s="36"/>
      <c r="F30" s="36"/>
      <c r="G30" s="36"/>
      <c r="H30" s="36"/>
      <c r="I30" s="36"/>
      <c r="J30" s="76"/>
      <c r="K30" s="76"/>
      <c r="L30" s="76"/>
    </row>
  </sheetData>
  <mergeCells count="13">
    <mergeCell ref="AG4:AI4"/>
    <mergeCell ref="AJ4:AL4"/>
    <mergeCell ref="AM4:AO4"/>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L32"/>
  <sheetViews>
    <sheetView zoomScaleNormal="100" workbookViewId="0"/>
  </sheetViews>
  <sheetFormatPr defaultColWidth="11" defaultRowHeight="12.75" x14ac:dyDescent="0.2"/>
  <cols>
    <col min="1" max="2" width="11" style="9"/>
    <col min="3" max="26" width="8.625" style="10" customWidth="1"/>
    <col min="27" max="44" width="8.625" style="9" customWidth="1"/>
    <col min="45" max="16384" width="11" style="9"/>
  </cols>
  <sheetData>
    <row r="1" spans="1:64" x14ac:dyDescent="0.2">
      <c r="A1" s="8" t="s">
        <v>160</v>
      </c>
    </row>
    <row r="2" spans="1:64" x14ac:dyDescent="0.2">
      <c r="A2" s="8" t="s">
        <v>161</v>
      </c>
    </row>
    <row r="4" spans="1:64" ht="63.6" customHeight="1" x14ac:dyDescent="0.2">
      <c r="C4" s="244" t="s">
        <v>162</v>
      </c>
      <c r="D4" s="245"/>
      <c r="E4" s="246"/>
      <c r="F4" s="247" t="s">
        <v>163</v>
      </c>
      <c r="G4" s="245"/>
      <c r="H4" s="246"/>
      <c r="I4" s="247" t="s">
        <v>164</v>
      </c>
      <c r="J4" s="245"/>
      <c r="K4" s="246"/>
      <c r="L4" s="247" t="s">
        <v>165</v>
      </c>
      <c r="M4" s="245"/>
      <c r="N4" s="246"/>
      <c r="O4" s="247" t="s">
        <v>166</v>
      </c>
      <c r="P4" s="245"/>
      <c r="Q4" s="246"/>
      <c r="R4" s="247" t="s">
        <v>167</v>
      </c>
      <c r="S4" s="245"/>
      <c r="T4" s="246"/>
      <c r="U4" s="247" t="s">
        <v>168</v>
      </c>
      <c r="V4" s="245"/>
      <c r="W4" s="246"/>
      <c r="X4" s="247" t="s">
        <v>169</v>
      </c>
      <c r="Y4" s="245"/>
      <c r="Z4" s="246"/>
      <c r="AA4" s="247" t="s">
        <v>170</v>
      </c>
      <c r="AB4" s="245"/>
      <c r="AC4" s="246"/>
      <c r="AD4" s="247" t="s">
        <v>171</v>
      </c>
      <c r="AE4" s="245"/>
      <c r="AF4" s="246"/>
      <c r="AG4" s="247" t="s">
        <v>172</v>
      </c>
      <c r="AH4" s="245"/>
      <c r="AI4" s="246"/>
      <c r="AJ4" s="247" t="s">
        <v>173</v>
      </c>
      <c r="AK4" s="245"/>
      <c r="AL4" s="246"/>
      <c r="AM4" s="247" t="s">
        <v>174</v>
      </c>
      <c r="AN4" s="245"/>
      <c r="AO4" s="246"/>
      <c r="AP4" s="247" t="s">
        <v>175</v>
      </c>
      <c r="AQ4" s="245"/>
      <c r="AR4" s="246"/>
    </row>
    <row r="5" spans="1:64" x14ac:dyDescent="0.2">
      <c r="A5" s="11" t="s">
        <v>9</v>
      </c>
      <c r="C5" s="12" t="s">
        <v>10</v>
      </c>
      <c r="D5" s="13" t="s">
        <v>11</v>
      </c>
      <c r="E5" s="14" t="s">
        <v>12</v>
      </c>
      <c r="F5" s="13" t="s">
        <v>10</v>
      </c>
      <c r="G5" s="13" t="s">
        <v>11</v>
      </c>
      <c r="H5" s="14" t="s">
        <v>12</v>
      </c>
      <c r="I5" s="13" t="s">
        <v>10</v>
      </c>
      <c r="J5" s="13" t="s">
        <v>11</v>
      </c>
      <c r="K5" s="14" t="s">
        <v>12</v>
      </c>
      <c r="L5" s="13" t="s">
        <v>10</v>
      </c>
      <c r="M5" s="13" t="s">
        <v>11</v>
      </c>
      <c r="N5" s="14" t="s">
        <v>12</v>
      </c>
      <c r="O5" s="13" t="s">
        <v>10</v>
      </c>
      <c r="P5" s="13" t="s">
        <v>11</v>
      </c>
      <c r="Q5" s="14" t="s">
        <v>12</v>
      </c>
      <c r="R5" s="13" t="s">
        <v>10</v>
      </c>
      <c r="S5" s="13" t="s">
        <v>11</v>
      </c>
      <c r="T5" s="14" t="s">
        <v>12</v>
      </c>
      <c r="U5" s="13" t="s">
        <v>10</v>
      </c>
      <c r="V5" s="13" t="s">
        <v>11</v>
      </c>
      <c r="W5" s="14" t="s">
        <v>12</v>
      </c>
      <c r="X5" s="13" t="s">
        <v>10</v>
      </c>
      <c r="Y5" s="13" t="s">
        <v>11</v>
      </c>
      <c r="Z5" s="14" t="s">
        <v>12</v>
      </c>
      <c r="AA5" s="13" t="s">
        <v>10</v>
      </c>
      <c r="AB5" s="13" t="s">
        <v>11</v>
      </c>
      <c r="AC5" s="14" t="s">
        <v>12</v>
      </c>
      <c r="AD5" s="13" t="s">
        <v>10</v>
      </c>
      <c r="AE5" s="13" t="s">
        <v>11</v>
      </c>
      <c r="AF5" s="14" t="s">
        <v>12</v>
      </c>
      <c r="AG5" s="13" t="s">
        <v>10</v>
      </c>
      <c r="AH5" s="13" t="s">
        <v>11</v>
      </c>
      <c r="AI5" s="14" t="s">
        <v>12</v>
      </c>
      <c r="AJ5" s="13" t="s">
        <v>10</v>
      </c>
      <c r="AK5" s="13" t="s">
        <v>11</v>
      </c>
      <c r="AL5" s="14" t="s">
        <v>12</v>
      </c>
      <c r="AM5" s="13" t="s">
        <v>10</v>
      </c>
      <c r="AN5" s="13" t="s">
        <v>11</v>
      </c>
      <c r="AO5" s="14" t="s">
        <v>12</v>
      </c>
      <c r="AP5" s="13" t="s">
        <v>10</v>
      </c>
      <c r="AQ5" s="13" t="s">
        <v>11</v>
      </c>
      <c r="AR5" s="14" t="s">
        <v>12</v>
      </c>
    </row>
    <row r="6" spans="1:64" x14ac:dyDescent="0.2">
      <c r="A6" s="15" t="s">
        <v>13</v>
      </c>
      <c r="B6" s="16" t="s">
        <v>14</v>
      </c>
      <c r="C6" s="23"/>
      <c r="D6" s="20"/>
      <c r="E6" s="21"/>
      <c r="F6" s="20"/>
      <c r="G6" s="20"/>
      <c r="H6" s="21"/>
      <c r="I6" s="20"/>
      <c r="J6" s="20"/>
      <c r="K6" s="21"/>
      <c r="L6" s="20"/>
      <c r="M6" s="20"/>
      <c r="N6" s="21"/>
      <c r="O6" s="20"/>
      <c r="P6" s="20"/>
      <c r="Q6" s="21"/>
      <c r="R6" s="20"/>
      <c r="S6" s="20"/>
      <c r="T6" s="21"/>
      <c r="U6" s="20"/>
      <c r="V6" s="20"/>
      <c r="W6" s="21"/>
      <c r="X6" s="20"/>
      <c r="Y6" s="20"/>
      <c r="Z6" s="21"/>
      <c r="AA6" s="20"/>
      <c r="AB6" s="20"/>
      <c r="AC6" s="21"/>
      <c r="AD6" s="20"/>
      <c r="AE6" s="20"/>
      <c r="AF6" s="21"/>
      <c r="AG6" s="20"/>
      <c r="AH6" s="20"/>
      <c r="AI6" s="21"/>
      <c r="AJ6" s="20"/>
      <c r="AK6" s="20"/>
      <c r="AL6" s="21"/>
      <c r="AM6" s="20"/>
      <c r="AN6" s="20"/>
      <c r="AO6" s="21"/>
      <c r="AP6" s="20"/>
      <c r="AQ6" s="20"/>
      <c r="AR6" s="21"/>
    </row>
    <row r="7" spans="1:64" x14ac:dyDescent="0.2">
      <c r="A7" s="22"/>
      <c r="B7" s="16" t="s">
        <v>15</v>
      </c>
      <c r="C7" s="23"/>
      <c r="D7" s="20"/>
      <c r="E7" s="21"/>
      <c r="F7" s="20"/>
      <c r="G7" s="20"/>
      <c r="H7" s="21"/>
      <c r="I7" s="20"/>
      <c r="J7" s="20"/>
      <c r="K7" s="21"/>
      <c r="L7" s="20"/>
      <c r="M7" s="20"/>
      <c r="N7" s="21"/>
      <c r="O7" s="20"/>
      <c r="P7" s="20"/>
      <c r="Q7" s="21"/>
      <c r="R7" s="20"/>
      <c r="S7" s="20"/>
      <c r="T7" s="21"/>
      <c r="U7" s="20"/>
      <c r="V7" s="20"/>
      <c r="W7" s="21"/>
      <c r="X7" s="20"/>
      <c r="Y7" s="20"/>
      <c r="Z7" s="21"/>
      <c r="AA7" s="20"/>
      <c r="AB7" s="20"/>
      <c r="AC7" s="21"/>
      <c r="AD7" s="20"/>
      <c r="AE7" s="20"/>
      <c r="AF7" s="21"/>
      <c r="AG7" s="20"/>
      <c r="AH7" s="20"/>
      <c r="AI7" s="21"/>
      <c r="AJ7" s="20"/>
      <c r="AK7" s="20"/>
      <c r="AL7" s="21"/>
      <c r="AM7" s="20"/>
      <c r="AN7" s="20"/>
      <c r="AO7" s="21"/>
      <c r="AP7" s="20"/>
      <c r="AQ7" s="20"/>
      <c r="AR7" s="21"/>
    </row>
    <row r="8" spans="1:64" x14ac:dyDescent="0.2">
      <c r="A8" s="15" t="s">
        <v>16</v>
      </c>
      <c r="B8" s="16" t="s">
        <v>17</v>
      </c>
      <c r="C8" s="23"/>
      <c r="D8" s="20"/>
      <c r="E8" s="21"/>
      <c r="F8" s="20"/>
      <c r="G8" s="20"/>
      <c r="H8" s="21"/>
      <c r="I8" s="20"/>
      <c r="J8" s="20"/>
      <c r="K8" s="21"/>
      <c r="L8" s="20"/>
      <c r="M8" s="20"/>
      <c r="N8" s="21"/>
      <c r="O8" s="20"/>
      <c r="P8" s="20"/>
      <c r="Q8" s="21"/>
      <c r="R8" s="20"/>
      <c r="S8" s="20"/>
      <c r="T8" s="21"/>
      <c r="U8" s="20"/>
      <c r="V8" s="20"/>
      <c r="W8" s="21"/>
      <c r="X8" s="20"/>
      <c r="Y8" s="20"/>
      <c r="Z8" s="21"/>
      <c r="AA8" s="20"/>
      <c r="AB8" s="20"/>
      <c r="AC8" s="21"/>
      <c r="AD8" s="20"/>
      <c r="AE8" s="20"/>
      <c r="AF8" s="21"/>
      <c r="AG8" s="20"/>
      <c r="AH8" s="20"/>
      <c r="AI8" s="21"/>
      <c r="AJ8" s="20"/>
      <c r="AK8" s="20"/>
      <c r="AL8" s="21"/>
      <c r="AM8" s="20"/>
      <c r="AN8" s="20"/>
      <c r="AO8" s="21"/>
      <c r="AP8" s="20"/>
      <c r="AQ8" s="20"/>
      <c r="AR8" s="21"/>
    </row>
    <row r="9" spans="1:64" x14ac:dyDescent="0.2">
      <c r="A9" s="22"/>
      <c r="B9" s="16" t="s">
        <v>18</v>
      </c>
      <c r="C9" s="23"/>
      <c r="D9" s="20"/>
      <c r="E9" s="21"/>
      <c r="F9" s="20"/>
      <c r="G9" s="20"/>
      <c r="H9" s="21"/>
      <c r="I9" s="20"/>
      <c r="J9" s="20"/>
      <c r="K9" s="21"/>
      <c r="L9" s="20"/>
      <c r="M9" s="20"/>
      <c r="N9" s="21"/>
      <c r="O9" s="20"/>
      <c r="P9" s="20"/>
      <c r="Q9" s="21"/>
      <c r="R9" s="20"/>
      <c r="S9" s="20"/>
      <c r="T9" s="21"/>
      <c r="U9" s="20"/>
      <c r="V9" s="20"/>
      <c r="W9" s="21"/>
      <c r="X9" s="20"/>
      <c r="Y9" s="20"/>
      <c r="Z9" s="21"/>
      <c r="AA9" s="20"/>
      <c r="AB9" s="20"/>
      <c r="AC9" s="21"/>
      <c r="AD9" s="20"/>
      <c r="AE9" s="20"/>
      <c r="AF9" s="21"/>
      <c r="AG9" s="20"/>
      <c r="AH9" s="20"/>
      <c r="AI9" s="21"/>
      <c r="AJ9" s="20"/>
      <c r="AK9" s="20"/>
      <c r="AL9" s="21"/>
      <c r="AM9" s="20"/>
      <c r="AN9" s="20"/>
      <c r="AO9" s="21"/>
      <c r="AP9" s="20"/>
      <c r="AQ9" s="20"/>
      <c r="AR9" s="21"/>
    </row>
    <row r="10" spans="1:64" x14ac:dyDescent="0.2">
      <c r="A10" s="15" t="s">
        <v>19</v>
      </c>
      <c r="B10" s="16" t="s">
        <v>20</v>
      </c>
      <c r="C10" s="23"/>
      <c r="D10" s="20"/>
      <c r="E10" s="21"/>
      <c r="F10" s="20"/>
      <c r="G10" s="20"/>
      <c r="H10" s="21"/>
      <c r="I10" s="20"/>
      <c r="J10" s="20"/>
      <c r="K10" s="21"/>
      <c r="L10" s="20"/>
      <c r="M10" s="20"/>
      <c r="N10" s="21"/>
      <c r="O10" s="20"/>
      <c r="P10" s="20"/>
      <c r="Q10" s="21"/>
      <c r="R10" s="20"/>
      <c r="S10" s="20"/>
      <c r="T10" s="21"/>
      <c r="U10" s="20"/>
      <c r="V10" s="20"/>
      <c r="W10" s="21"/>
      <c r="X10" s="20"/>
      <c r="Y10" s="20"/>
      <c r="Z10" s="21"/>
      <c r="AA10" s="20"/>
      <c r="AB10" s="20"/>
      <c r="AC10" s="21"/>
      <c r="AD10" s="20"/>
      <c r="AE10" s="20"/>
      <c r="AF10" s="21"/>
      <c r="AG10" s="20"/>
      <c r="AH10" s="20"/>
      <c r="AI10" s="21"/>
      <c r="AJ10" s="20"/>
      <c r="AK10" s="20"/>
      <c r="AL10" s="21"/>
      <c r="AM10" s="20"/>
      <c r="AN10" s="20"/>
      <c r="AO10" s="21"/>
      <c r="AP10" s="20"/>
      <c r="AQ10" s="20"/>
      <c r="AR10" s="21"/>
    </row>
    <row r="11" spans="1:64" x14ac:dyDescent="0.2">
      <c r="A11" s="22"/>
      <c r="B11" s="16" t="s">
        <v>21</v>
      </c>
      <c r="C11" s="23"/>
      <c r="D11" s="20"/>
      <c r="E11" s="21"/>
      <c r="F11" s="20"/>
      <c r="G11" s="20"/>
      <c r="H11" s="21"/>
      <c r="I11" s="20"/>
      <c r="J11" s="20"/>
      <c r="K11" s="21"/>
      <c r="L11" s="20"/>
      <c r="M11" s="20"/>
      <c r="N11" s="21"/>
      <c r="O11" s="20"/>
      <c r="P11" s="20"/>
      <c r="Q11" s="21"/>
      <c r="R11" s="20"/>
      <c r="S11" s="20"/>
      <c r="T11" s="21"/>
      <c r="U11" s="20"/>
      <c r="V11" s="20"/>
      <c r="W11" s="21"/>
      <c r="X11" s="20"/>
      <c r="Y11" s="20"/>
      <c r="Z11" s="21"/>
      <c r="AA11" s="20"/>
      <c r="AB11" s="20"/>
      <c r="AC11" s="21"/>
      <c r="AD11" s="20"/>
      <c r="AE11" s="20"/>
      <c r="AF11" s="21"/>
      <c r="AG11" s="20"/>
      <c r="AH11" s="20"/>
      <c r="AI11" s="21"/>
      <c r="AJ11" s="20"/>
      <c r="AK11" s="20"/>
      <c r="AL11" s="21"/>
      <c r="AM11" s="20"/>
      <c r="AN11" s="20"/>
      <c r="AO11" s="21"/>
      <c r="AP11" s="20"/>
      <c r="AQ11" s="20"/>
      <c r="AR11" s="21"/>
    </row>
    <row r="12" spans="1:64" x14ac:dyDescent="0.2">
      <c r="A12" s="15" t="s">
        <v>22</v>
      </c>
      <c r="B12" s="16" t="s">
        <v>23</v>
      </c>
      <c r="C12" s="23"/>
      <c r="D12" s="20"/>
      <c r="E12" s="21"/>
      <c r="F12" s="20"/>
      <c r="G12" s="20"/>
      <c r="H12" s="21"/>
      <c r="I12" s="20"/>
      <c r="J12" s="20"/>
      <c r="K12" s="21"/>
      <c r="L12" s="20"/>
      <c r="M12" s="20"/>
      <c r="N12" s="21"/>
      <c r="O12" s="20"/>
      <c r="P12" s="20"/>
      <c r="Q12" s="21"/>
      <c r="R12" s="20"/>
      <c r="S12" s="20"/>
      <c r="T12" s="21"/>
      <c r="U12" s="20"/>
      <c r="V12" s="20"/>
      <c r="W12" s="21"/>
      <c r="X12" s="20"/>
      <c r="Y12" s="20"/>
      <c r="Z12" s="21"/>
      <c r="AA12" s="20"/>
      <c r="AB12" s="20"/>
      <c r="AC12" s="21"/>
      <c r="AD12" s="20"/>
      <c r="AE12" s="20"/>
      <c r="AF12" s="21"/>
      <c r="AG12" s="20"/>
      <c r="AH12" s="20"/>
      <c r="AI12" s="21"/>
      <c r="AJ12" s="20"/>
      <c r="AK12" s="20"/>
      <c r="AL12" s="21"/>
      <c r="AM12" s="20"/>
      <c r="AN12" s="20"/>
      <c r="AO12" s="21"/>
      <c r="AP12" s="20"/>
      <c r="AQ12" s="20"/>
      <c r="AR12" s="21"/>
    </row>
    <row r="13" spans="1:64" x14ac:dyDescent="0.2">
      <c r="A13" s="22"/>
      <c r="B13" s="16" t="s">
        <v>24</v>
      </c>
      <c r="C13" s="23"/>
      <c r="D13" s="20"/>
      <c r="E13" s="21"/>
      <c r="F13" s="20"/>
      <c r="G13" s="20"/>
      <c r="H13" s="21"/>
      <c r="I13" s="20"/>
      <c r="J13" s="20"/>
      <c r="K13" s="21"/>
      <c r="L13" s="20"/>
      <c r="M13" s="20"/>
      <c r="N13" s="21"/>
      <c r="O13" s="20"/>
      <c r="P13" s="20"/>
      <c r="Q13" s="21"/>
      <c r="R13" s="20"/>
      <c r="S13" s="20"/>
      <c r="T13" s="21"/>
      <c r="U13" s="20"/>
      <c r="V13" s="20"/>
      <c r="W13" s="21"/>
      <c r="X13" s="20"/>
      <c r="Y13" s="20"/>
      <c r="Z13" s="21"/>
      <c r="AA13" s="20"/>
      <c r="AB13" s="20"/>
      <c r="AC13" s="21"/>
      <c r="AD13" s="20"/>
      <c r="AE13" s="20"/>
      <c r="AF13" s="21"/>
      <c r="AG13" s="20"/>
      <c r="AH13" s="20"/>
      <c r="AI13" s="21"/>
      <c r="AJ13" s="20"/>
      <c r="AK13" s="20"/>
      <c r="AL13" s="21"/>
      <c r="AM13" s="20"/>
      <c r="AN13" s="20"/>
      <c r="AO13" s="21"/>
      <c r="AP13" s="20"/>
      <c r="AQ13" s="20"/>
      <c r="AR13" s="21"/>
    </row>
    <row r="14" spans="1:64" x14ac:dyDescent="0.2">
      <c r="A14" s="15" t="s">
        <v>26</v>
      </c>
      <c r="B14" s="16" t="s">
        <v>27</v>
      </c>
      <c r="C14" s="23"/>
      <c r="D14" s="20"/>
      <c r="E14" s="21"/>
      <c r="F14" s="20"/>
      <c r="G14" s="20"/>
      <c r="H14" s="21"/>
      <c r="I14" s="20"/>
      <c r="J14" s="20"/>
      <c r="K14" s="21"/>
      <c r="L14" s="20"/>
      <c r="M14" s="20"/>
      <c r="N14" s="21"/>
      <c r="O14" s="20"/>
      <c r="P14" s="20"/>
      <c r="Q14" s="21"/>
      <c r="R14" s="20"/>
      <c r="S14" s="20"/>
      <c r="T14" s="21"/>
      <c r="U14" s="20"/>
      <c r="V14" s="20"/>
      <c r="W14" s="21"/>
      <c r="X14" s="20"/>
      <c r="Y14" s="20"/>
      <c r="Z14" s="21"/>
      <c r="AA14" s="20"/>
      <c r="AB14" s="20"/>
      <c r="AC14" s="21"/>
      <c r="AD14" s="20"/>
      <c r="AE14" s="20"/>
      <c r="AF14" s="21"/>
      <c r="AG14" s="20"/>
      <c r="AH14" s="20"/>
      <c r="AI14" s="21"/>
      <c r="AJ14" s="20"/>
      <c r="AK14" s="20"/>
      <c r="AL14" s="21"/>
      <c r="AM14" s="20"/>
      <c r="AN14" s="20"/>
      <c r="AO14" s="21"/>
      <c r="AP14" s="20"/>
      <c r="AQ14" s="20"/>
      <c r="AR14" s="21"/>
    </row>
    <row r="15" spans="1:64" s="30" customFormat="1" x14ac:dyDescent="0.2">
      <c r="A15" s="24"/>
      <c r="B15" s="16" t="s">
        <v>28</v>
      </c>
      <c r="C15" s="23">
        <v>0</v>
      </c>
      <c r="D15" s="20">
        <v>100</v>
      </c>
      <c r="E15" s="21">
        <v>0</v>
      </c>
      <c r="F15" s="18" t="s">
        <v>389</v>
      </c>
      <c r="G15" s="18" t="s">
        <v>389</v>
      </c>
      <c r="H15" s="19" t="s">
        <v>389</v>
      </c>
      <c r="I15" s="18" t="s">
        <v>389</v>
      </c>
      <c r="J15" s="18" t="s">
        <v>389</v>
      </c>
      <c r="K15" s="19" t="s">
        <v>389</v>
      </c>
      <c r="L15" s="20">
        <v>0</v>
      </c>
      <c r="M15" s="20">
        <v>97.69</v>
      </c>
      <c r="N15" s="21">
        <v>2.31</v>
      </c>
      <c r="O15" s="20">
        <v>0</v>
      </c>
      <c r="P15" s="20">
        <v>100</v>
      </c>
      <c r="Q15" s="21">
        <v>0</v>
      </c>
      <c r="R15" s="18">
        <v>0</v>
      </c>
      <c r="S15" s="18">
        <v>0</v>
      </c>
      <c r="T15" s="19">
        <v>0</v>
      </c>
      <c r="U15" s="20">
        <v>0</v>
      </c>
      <c r="V15" s="20">
        <v>100</v>
      </c>
      <c r="W15" s="21">
        <v>0</v>
      </c>
      <c r="X15" s="18">
        <v>0</v>
      </c>
      <c r="Y15" s="18">
        <v>0</v>
      </c>
      <c r="Z15" s="19">
        <v>0</v>
      </c>
      <c r="AA15" s="20">
        <v>0</v>
      </c>
      <c r="AB15" s="20">
        <v>100</v>
      </c>
      <c r="AC15" s="21">
        <v>0</v>
      </c>
      <c r="AD15" s="20">
        <v>0</v>
      </c>
      <c r="AE15" s="20">
        <v>100</v>
      </c>
      <c r="AF15" s="21">
        <v>0</v>
      </c>
      <c r="AG15" s="18">
        <v>0</v>
      </c>
      <c r="AH15" s="18">
        <v>0</v>
      </c>
      <c r="AI15" s="19">
        <v>0</v>
      </c>
      <c r="AJ15" s="20">
        <v>0</v>
      </c>
      <c r="AK15" s="20">
        <v>100</v>
      </c>
      <c r="AL15" s="21">
        <v>0</v>
      </c>
      <c r="AM15" s="18">
        <v>0</v>
      </c>
      <c r="AN15" s="18">
        <v>0</v>
      </c>
      <c r="AO15" s="19">
        <v>0</v>
      </c>
      <c r="AP15" s="18">
        <v>0</v>
      </c>
      <c r="AQ15" s="18">
        <v>0</v>
      </c>
      <c r="AR15" s="19">
        <v>0</v>
      </c>
      <c r="AS15" s="90"/>
      <c r="AT15" s="90"/>
      <c r="AU15" s="90"/>
      <c r="AV15" s="90"/>
      <c r="AW15" s="90"/>
      <c r="AX15" s="90"/>
      <c r="AY15" s="90"/>
      <c r="AZ15" s="90"/>
      <c r="BA15" s="90"/>
      <c r="BB15" s="90"/>
      <c r="BC15" s="90"/>
      <c r="BD15" s="90"/>
      <c r="BE15" s="90"/>
      <c r="BF15" s="90"/>
      <c r="BG15" s="90"/>
      <c r="BH15" s="90"/>
      <c r="BI15" s="90"/>
      <c r="BJ15" s="90"/>
      <c r="BK15" s="90"/>
      <c r="BL15" s="90"/>
    </row>
    <row r="16" spans="1:64" s="32" customFormat="1" x14ac:dyDescent="0.2">
      <c r="A16" s="25" t="s">
        <v>29</v>
      </c>
      <c r="B16" s="16" t="s">
        <v>30</v>
      </c>
      <c r="C16" s="17" t="s">
        <v>389</v>
      </c>
      <c r="D16" s="18" t="s">
        <v>389</v>
      </c>
      <c r="E16" s="18" t="s">
        <v>389</v>
      </c>
      <c r="F16" s="23">
        <v>0</v>
      </c>
      <c r="G16" s="20">
        <v>100</v>
      </c>
      <c r="H16" s="21">
        <v>0</v>
      </c>
      <c r="I16" s="26">
        <v>83.33</v>
      </c>
      <c r="J16" s="27">
        <v>16.670000000000002</v>
      </c>
      <c r="K16" s="28">
        <v>0</v>
      </c>
      <c r="L16" s="45" t="s">
        <v>389</v>
      </c>
      <c r="M16" s="45" t="s">
        <v>389</v>
      </c>
      <c r="N16" s="46" t="s">
        <v>389</v>
      </c>
      <c r="O16" s="45" t="s">
        <v>389</v>
      </c>
      <c r="P16" s="45" t="s">
        <v>389</v>
      </c>
      <c r="Q16" s="46" t="s">
        <v>389</v>
      </c>
      <c r="R16" s="45">
        <v>0</v>
      </c>
      <c r="S16" s="45">
        <v>0</v>
      </c>
      <c r="T16" s="46">
        <v>0</v>
      </c>
      <c r="U16" s="45" t="s">
        <v>389</v>
      </c>
      <c r="V16" s="45" t="s">
        <v>389</v>
      </c>
      <c r="W16" s="46" t="s">
        <v>389</v>
      </c>
      <c r="X16" s="45">
        <v>0</v>
      </c>
      <c r="Y16" s="45">
        <v>0</v>
      </c>
      <c r="Z16" s="46">
        <v>0</v>
      </c>
      <c r="AA16" s="45" t="s">
        <v>389</v>
      </c>
      <c r="AB16" s="45" t="s">
        <v>389</v>
      </c>
      <c r="AC16" s="46" t="s">
        <v>389</v>
      </c>
      <c r="AD16" s="20">
        <v>0</v>
      </c>
      <c r="AE16" s="20">
        <v>100</v>
      </c>
      <c r="AF16" s="21">
        <v>0</v>
      </c>
      <c r="AG16" s="45">
        <v>0</v>
      </c>
      <c r="AH16" s="45">
        <v>0</v>
      </c>
      <c r="AI16" s="46">
        <v>0</v>
      </c>
      <c r="AJ16" s="47">
        <v>68.33</v>
      </c>
      <c r="AK16" s="47">
        <v>28.33</v>
      </c>
      <c r="AL16" s="159">
        <v>3.33</v>
      </c>
      <c r="AM16" s="45">
        <v>0</v>
      </c>
      <c r="AN16" s="45">
        <v>0</v>
      </c>
      <c r="AO16" s="46">
        <v>0</v>
      </c>
      <c r="AP16" s="45">
        <v>0</v>
      </c>
      <c r="AQ16" s="45">
        <v>0</v>
      </c>
      <c r="AR16" s="46">
        <v>0</v>
      </c>
      <c r="AS16" s="90"/>
      <c r="AT16" s="90"/>
      <c r="AU16" s="90"/>
      <c r="AV16" s="90"/>
      <c r="AW16" s="90"/>
      <c r="AX16" s="90"/>
      <c r="AY16" s="90"/>
      <c r="AZ16" s="90"/>
      <c r="BA16" s="90"/>
      <c r="BB16" s="90"/>
      <c r="BC16" s="90"/>
      <c r="BD16" s="90"/>
      <c r="BE16" s="90"/>
      <c r="BF16" s="90"/>
      <c r="BG16" s="90"/>
      <c r="BH16" s="90"/>
      <c r="BI16" s="90"/>
      <c r="BJ16" s="90"/>
      <c r="BK16" s="90"/>
      <c r="BL16" s="90"/>
    </row>
    <row r="17" spans="1:64" s="32" customFormat="1" x14ac:dyDescent="0.2">
      <c r="A17" s="31"/>
      <c r="B17" s="16" t="s">
        <v>31</v>
      </c>
      <c r="C17" s="23">
        <v>0</v>
      </c>
      <c r="D17" s="20">
        <v>100</v>
      </c>
      <c r="E17" s="21">
        <v>0</v>
      </c>
      <c r="F17" s="18" t="s">
        <v>389</v>
      </c>
      <c r="G17" s="18" t="s">
        <v>389</v>
      </c>
      <c r="H17" s="19" t="s">
        <v>389</v>
      </c>
      <c r="I17" s="18" t="s">
        <v>389</v>
      </c>
      <c r="J17" s="18" t="s">
        <v>389</v>
      </c>
      <c r="K17" s="19" t="s">
        <v>389</v>
      </c>
      <c r="L17" s="27">
        <v>0</v>
      </c>
      <c r="M17" s="27">
        <v>100</v>
      </c>
      <c r="N17" s="28">
        <v>0</v>
      </c>
      <c r="O17" s="27">
        <v>0</v>
      </c>
      <c r="P17" s="27">
        <v>100</v>
      </c>
      <c r="Q17" s="28">
        <v>0</v>
      </c>
      <c r="R17" s="18">
        <v>0</v>
      </c>
      <c r="S17" s="18">
        <v>0</v>
      </c>
      <c r="T17" s="19">
        <v>0</v>
      </c>
      <c r="U17" s="20">
        <v>0</v>
      </c>
      <c r="V17" s="20">
        <v>100</v>
      </c>
      <c r="W17" s="21">
        <v>0</v>
      </c>
      <c r="X17" s="18">
        <v>0</v>
      </c>
      <c r="Y17" s="18">
        <v>0</v>
      </c>
      <c r="Z17" s="19">
        <v>0</v>
      </c>
      <c r="AA17" s="20">
        <v>0</v>
      </c>
      <c r="AB17" s="20">
        <v>98.77</v>
      </c>
      <c r="AC17" s="21">
        <v>1.23</v>
      </c>
      <c r="AD17" s="20">
        <v>0</v>
      </c>
      <c r="AE17" s="20">
        <v>100</v>
      </c>
      <c r="AF17" s="21">
        <v>0</v>
      </c>
      <c r="AG17" s="20">
        <v>71.430000000000007</v>
      </c>
      <c r="AH17" s="20">
        <v>27.14</v>
      </c>
      <c r="AI17" s="21">
        <v>1.43</v>
      </c>
      <c r="AJ17" s="20">
        <v>0</v>
      </c>
      <c r="AK17" s="20">
        <v>100</v>
      </c>
      <c r="AL17" s="21">
        <v>0</v>
      </c>
      <c r="AM17" s="20">
        <v>77.53</v>
      </c>
      <c r="AN17" s="20">
        <v>19.100000000000001</v>
      </c>
      <c r="AO17" s="21">
        <v>3.37</v>
      </c>
      <c r="AP17" s="20">
        <v>29.06</v>
      </c>
      <c r="AQ17" s="20">
        <v>66.67</v>
      </c>
      <c r="AR17" s="21">
        <v>4.2699999999999996</v>
      </c>
      <c r="AS17" s="56"/>
      <c r="AT17" s="30"/>
      <c r="AU17" s="30"/>
      <c r="AV17" s="30"/>
      <c r="AW17" s="30"/>
      <c r="AX17" s="30"/>
      <c r="AY17" s="30"/>
      <c r="AZ17" s="30"/>
      <c r="BA17" s="30"/>
      <c r="BB17" s="30"/>
      <c r="BC17" s="30"/>
      <c r="BD17" s="30"/>
      <c r="BE17" s="30"/>
      <c r="BF17" s="30"/>
      <c r="BG17" s="30"/>
      <c r="BH17" s="30"/>
      <c r="BI17" s="30"/>
      <c r="BJ17" s="30"/>
      <c r="BK17" s="30"/>
      <c r="BL17" s="30"/>
    </row>
    <row r="18" spans="1:64" x14ac:dyDescent="0.2">
      <c r="A18" s="15" t="s">
        <v>32</v>
      </c>
      <c r="B18" s="16" t="s">
        <v>33</v>
      </c>
      <c r="C18" s="17" t="s">
        <v>389</v>
      </c>
      <c r="D18" s="18" t="s">
        <v>389</v>
      </c>
      <c r="E18" s="19" t="s">
        <v>389</v>
      </c>
      <c r="F18" s="20">
        <v>88.1</v>
      </c>
      <c r="G18" s="20">
        <v>10.71</v>
      </c>
      <c r="H18" s="21">
        <v>1.19</v>
      </c>
      <c r="I18" s="20">
        <v>92.2</v>
      </c>
      <c r="J18" s="20">
        <v>5.56</v>
      </c>
      <c r="K18" s="21">
        <v>2.2200000000000002</v>
      </c>
      <c r="L18" s="17" t="s">
        <v>389</v>
      </c>
      <c r="M18" s="18" t="s">
        <v>389</v>
      </c>
      <c r="N18" s="19" t="s">
        <v>389</v>
      </c>
      <c r="O18" s="17" t="s">
        <v>389</v>
      </c>
      <c r="P18" s="18" t="s">
        <v>389</v>
      </c>
      <c r="Q18" s="19" t="s">
        <v>389</v>
      </c>
      <c r="R18" s="18">
        <v>0</v>
      </c>
      <c r="S18" s="18">
        <v>0</v>
      </c>
      <c r="T18" s="19">
        <v>0</v>
      </c>
      <c r="U18" s="17" t="s">
        <v>389</v>
      </c>
      <c r="V18" s="18" t="s">
        <v>389</v>
      </c>
      <c r="W18" s="19" t="s">
        <v>389</v>
      </c>
      <c r="X18" s="18">
        <v>0</v>
      </c>
      <c r="Y18" s="18">
        <v>0</v>
      </c>
      <c r="Z18" s="19">
        <v>0</v>
      </c>
      <c r="AA18" s="17" t="s">
        <v>389</v>
      </c>
      <c r="AB18" s="18" t="s">
        <v>389</v>
      </c>
      <c r="AC18" s="19" t="s">
        <v>389</v>
      </c>
      <c r="AD18" s="20">
        <v>0</v>
      </c>
      <c r="AE18" s="20">
        <v>93.33</v>
      </c>
      <c r="AF18" s="21">
        <v>6.67</v>
      </c>
      <c r="AG18" s="17">
        <v>0</v>
      </c>
      <c r="AH18" s="18">
        <v>0</v>
      </c>
      <c r="AI18" s="19">
        <v>0</v>
      </c>
      <c r="AJ18" s="20">
        <v>70</v>
      </c>
      <c r="AK18" s="20">
        <v>22.73</v>
      </c>
      <c r="AL18" s="21">
        <v>7.27</v>
      </c>
      <c r="AM18" s="17">
        <v>0</v>
      </c>
      <c r="AN18" s="18">
        <v>0</v>
      </c>
      <c r="AO18" s="19">
        <v>0</v>
      </c>
      <c r="AP18" s="18">
        <v>0</v>
      </c>
      <c r="AQ18" s="18">
        <v>0</v>
      </c>
      <c r="AR18" s="19">
        <v>0</v>
      </c>
    </row>
    <row r="19" spans="1:64" x14ac:dyDescent="0.2">
      <c r="A19" s="22"/>
      <c r="B19" s="16" t="s">
        <v>34</v>
      </c>
      <c r="C19" s="23">
        <v>87.88</v>
      </c>
      <c r="D19" s="20">
        <v>7.58</v>
      </c>
      <c r="E19" s="21">
        <v>4.55</v>
      </c>
      <c r="F19" s="18" t="s">
        <v>389</v>
      </c>
      <c r="G19" s="18" t="s">
        <v>389</v>
      </c>
      <c r="H19" s="19" t="s">
        <v>389</v>
      </c>
      <c r="I19" s="18" t="s">
        <v>389</v>
      </c>
      <c r="J19" s="18" t="s">
        <v>389</v>
      </c>
      <c r="K19" s="19" t="s">
        <v>389</v>
      </c>
      <c r="L19" s="23">
        <v>61.87</v>
      </c>
      <c r="M19" s="20">
        <v>38.130000000000003</v>
      </c>
      <c r="N19" s="21">
        <v>0</v>
      </c>
      <c r="O19" s="23">
        <v>0</v>
      </c>
      <c r="P19" s="20">
        <v>100</v>
      </c>
      <c r="Q19" s="21">
        <v>0</v>
      </c>
      <c r="R19" s="18">
        <v>0</v>
      </c>
      <c r="S19" s="18">
        <v>0</v>
      </c>
      <c r="T19" s="19">
        <v>0</v>
      </c>
      <c r="U19" s="23">
        <v>14.07</v>
      </c>
      <c r="V19" s="20">
        <v>81.849999999999994</v>
      </c>
      <c r="W19" s="21">
        <v>4.07</v>
      </c>
      <c r="X19" s="18">
        <v>0</v>
      </c>
      <c r="Y19" s="18">
        <v>0</v>
      </c>
      <c r="Z19" s="19">
        <v>0</v>
      </c>
      <c r="AA19" s="23">
        <v>69.23</v>
      </c>
      <c r="AB19" s="20">
        <v>30.77</v>
      </c>
      <c r="AC19" s="21">
        <v>0</v>
      </c>
      <c r="AD19" s="20">
        <v>0</v>
      </c>
      <c r="AE19" s="20">
        <v>100</v>
      </c>
      <c r="AF19" s="21">
        <v>0</v>
      </c>
      <c r="AG19" s="17">
        <v>0</v>
      </c>
      <c r="AH19" s="18">
        <v>0</v>
      </c>
      <c r="AI19" s="19">
        <v>0</v>
      </c>
      <c r="AJ19" s="20">
        <v>52.78</v>
      </c>
      <c r="AK19" s="20">
        <v>25</v>
      </c>
      <c r="AL19" s="21">
        <v>22.22</v>
      </c>
      <c r="AM19" s="17">
        <v>0</v>
      </c>
      <c r="AN19" s="18">
        <v>0</v>
      </c>
      <c r="AO19" s="19">
        <v>0</v>
      </c>
      <c r="AP19" s="18">
        <v>0</v>
      </c>
      <c r="AQ19" s="18">
        <v>0</v>
      </c>
      <c r="AR19" s="19">
        <v>0</v>
      </c>
    </row>
    <row r="20" spans="1:64" x14ac:dyDescent="0.2">
      <c r="A20" s="128" t="s">
        <v>102</v>
      </c>
      <c r="B20" s="56" t="s">
        <v>371</v>
      </c>
      <c r="C20" s="53" t="s">
        <v>389</v>
      </c>
      <c r="D20" s="54" t="s">
        <v>389</v>
      </c>
      <c r="E20" s="55" t="s">
        <v>389</v>
      </c>
      <c r="F20" s="43">
        <v>91.22</v>
      </c>
      <c r="G20" s="40">
        <v>8.7799999999999994</v>
      </c>
      <c r="H20" s="44">
        <v>0</v>
      </c>
      <c r="I20" s="57">
        <v>72.8</v>
      </c>
      <c r="J20" s="50">
        <v>27.2</v>
      </c>
      <c r="K20" s="58">
        <v>0</v>
      </c>
      <c r="L20" s="53" t="s">
        <v>389</v>
      </c>
      <c r="M20" s="54" t="s">
        <v>389</v>
      </c>
      <c r="N20" s="55" t="s">
        <v>389</v>
      </c>
      <c r="O20" s="53" t="s">
        <v>389</v>
      </c>
      <c r="P20" s="54" t="s">
        <v>389</v>
      </c>
      <c r="Q20" s="55" t="s">
        <v>389</v>
      </c>
      <c r="R20" s="53">
        <v>0</v>
      </c>
      <c r="S20" s="54">
        <v>0</v>
      </c>
      <c r="T20" s="55">
        <v>0</v>
      </c>
      <c r="U20" s="53" t="s">
        <v>389</v>
      </c>
      <c r="V20" s="54" t="s">
        <v>389</v>
      </c>
      <c r="W20" s="55" t="s">
        <v>389</v>
      </c>
      <c r="X20" s="53">
        <v>0</v>
      </c>
      <c r="Y20" s="54">
        <v>0</v>
      </c>
      <c r="Z20" s="55">
        <v>0</v>
      </c>
      <c r="AA20" s="53" t="s">
        <v>389</v>
      </c>
      <c r="AB20" s="54" t="s">
        <v>389</v>
      </c>
      <c r="AC20" s="55" t="s">
        <v>389</v>
      </c>
      <c r="AD20" s="43">
        <v>76</v>
      </c>
      <c r="AE20" s="40">
        <v>20</v>
      </c>
      <c r="AF20" s="40">
        <v>4</v>
      </c>
      <c r="AG20" s="53">
        <v>0</v>
      </c>
      <c r="AH20" s="54">
        <v>0</v>
      </c>
      <c r="AI20" s="55">
        <v>0</v>
      </c>
      <c r="AJ20" s="43">
        <v>86.17</v>
      </c>
      <c r="AK20" s="40">
        <v>13.83</v>
      </c>
      <c r="AL20" s="40">
        <v>0</v>
      </c>
      <c r="AM20" s="53">
        <v>0</v>
      </c>
      <c r="AN20" s="54">
        <v>0</v>
      </c>
      <c r="AO20" s="55">
        <v>0</v>
      </c>
      <c r="AP20" s="53">
        <v>0</v>
      </c>
      <c r="AQ20" s="54">
        <v>0</v>
      </c>
      <c r="AR20" s="19">
        <v>0</v>
      </c>
    </row>
    <row r="21" spans="1:64" x14ac:dyDescent="0.2">
      <c r="A21" s="128"/>
      <c r="B21" s="16" t="s">
        <v>372</v>
      </c>
      <c r="C21" s="37">
        <v>89.8</v>
      </c>
      <c r="D21" s="38">
        <v>6.12</v>
      </c>
      <c r="E21" s="38">
        <v>4.08</v>
      </c>
      <c r="F21" s="17" t="s">
        <v>389</v>
      </c>
      <c r="G21" s="18" t="s">
        <v>389</v>
      </c>
      <c r="H21" s="19" t="s">
        <v>389</v>
      </c>
      <c r="I21" s="26" t="s">
        <v>389</v>
      </c>
      <c r="J21" s="27" t="s">
        <v>389</v>
      </c>
      <c r="K21" s="27" t="s">
        <v>389</v>
      </c>
      <c r="L21" s="37">
        <v>58.33</v>
      </c>
      <c r="M21" s="38">
        <v>35.9</v>
      </c>
      <c r="N21" s="39">
        <v>5.77</v>
      </c>
      <c r="O21" s="37">
        <v>80</v>
      </c>
      <c r="P21" s="38">
        <v>20</v>
      </c>
      <c r="Q21" s="38">
        <v>0</v>
      </c>
      <c r="R21" s="17">
        <v>0</v>
      </c>
      <c r="S21" s="18">
        <v>0</v>
      </c>
      <c r="T21" s="18">
        <v>0</v>
      </c>
      <c r="U21" s="37">
        <v>81.5</v>
      </c>
      <c r="V21" s="38">
        <v>18.5</v>
      </c>
      <c r="W21" s="38">
        <v>0</v>
      </c>
      <c r="X21" s="17">
        <v>0</v>
      </c>
      <c r="Y21" s="18">
        <v>0</v>
      </c>
      <c r="Z21" s="18">
        <v>0</v>
      </c>
      <c r="AA21" s="37">
        <v>54.55</v>
      </c>
      <c r="AB21" s="38">
        <v>37.880000000000003</v>
      </c>
      <c r="AC21" s="38">
        <v>7.58</v>
      </c>
      <c r="AD21" s="23">
        <v>80</v>
      </c>
      <c r="AE21" s="20">
        <v>20</v>
      </c>
      <c r="AF21" s="20">
        <v>0</v>
      </c>
      <c r="AG21" s="17">
        <v>0</v>
      </c>
      <c r="AH21" s="18">
        <v>0</v>
      </c>
      <c r="AI21" s="18">
        <v>0</v>
      </c>
      <c r="AJ21" s="23">
        <v>77.27</v>
      </c>
      <c r="AK21" s="20">
        <v>11.36</v>
      </c>
      <c r="AL21" s="20">
        <v>11.36</v>
      </c>
      <c r="AM21" s="17">
        <v>0</v>
      </c>
      <c r="AN21" s="18">
        <v>0</v>
      </c>
      <c r="AO21" s="18">
        <v>0</v>
      </c>
      <c r="AP21" s="17">
        <v>0</v>
      </c>
      <c r="AQ21" s="18">
        <v>0</v>
      </c>
      <c r="AR21" s="19">
        <v>0</v>
      </c>
    </row>
    <row r="22" spans="1:64" ht="13.5" thickBot="1" x14ac:dyDescent="0.25">
      <c r="A22" s="130"/>
      <c r="B22" s="131" t="s">
        <v>387</v>
      </c>
      <c r="C22" s="135" t="s">
        <v>389</v>
      </c>
      <c r="D22" s="136" t="s">
        <v>389</v>
      </c>
      <c r="E22" s="136" t="s">
        <v>389</v>
      </c>
      <c r="F22" s="132" t="s">
        <v>389</v>
      </c>
      <c r="G22" s="133" t="s">
        <v>389</v>
      </c>
      <c r="H22" s="134" t="s">
        <v>389</v>
      </c>
      <c r="I22" s="135" t="s">
        <v>389</v>
      </c>
      <c r="J22" s="136" t="s">
        <v>389</v>
      </c>
      <c r="K22" s="136" t="s">
        <v>389</v>
      </c>
      <c r="L22" s="135" t="s">
        <v>389</v>
      </c>
      <c r="M22" s="136" t="s">
        <v>389</v>
      </c>
      <c r="N22" s="140" t="s">
        <v>389</v>
      </c>
      <c r="O22" s="132" t="s">
        <v>389</v>
      </c>
      <c r="P22" s="133" t="s">
        <v>389</v>
      </c>
      <c r="Q22" s="133" t="s">
        <v>389</v>
      </c>
      <c r="R22" s="132" t="s">
        <v>389</v>
      </c>
      <c r="S22" s="133" t="s">
        <v>389</v>
      </c>
      <c r="T22" s="133" t="s">
        <v>389</v>
      </c>
      <c r="U22" s="132" t="s">
        <v>389</v>
      </c>
      <c r="V22" s="133" t="s">
        <v>389</v>
      </c>
      <c r="W22" s="133" t="s">
        <v>389</v>
      </c>
      <c r="X22" s="132" t="s">
        <v>389</v>
      </c>
      <c r="Y22" s="133" t="s">
        <v>389</v>
      </c>
      <c r="Z22" s="133" t="s">
        <v>389</v>
      </c>
      <c r="AA22" s="132" t="s">
        <v>389</v>
      </c>
      <c r="AB22" s="133" t="s">
        <v>389</v>
      </c>
      <c r="AC22" s="133" t="s">
        <v>389</v>
      </c>
      <c r="AD22" s="132" t="s">
        <v>389</v>
      </c>
      <c r="AE22" s="133" t="s">
        <v>389</v>
      </c>
      <c r="AF22" s="133" t="s">
        <v>389</v>
      </c>
      <c r="AG22" s="132" t="s">
        <v>389</v>
      </c>
      <c r="AH22" s="133" t="s">
        <v>389</v>
      </c>
      <c r="AI22" s="133" t="s">
        <v>389</v>
      </c>
      <c r="AJ22" s="132" t="s">
        <v>389</v>
      </c>
      <c r="AK22" s="133" t="s">
        <v>389</v>
      </c>
      <c r="AL22" s="133" t="s">
        <v>389</v>
      </c>
      <c r="AM22" s="132" t="s">
        <v>389</v>
      </c>
      <c r="AN22" s="133" t="s">
        <v>389</v>
      </c>
      <c r="AO22" s="133" t="s">
        <v>389</v>
      </c>
      <c r="AP22" s="132" t="s">
        <v>389</v>
      </c>
      <c r="AQ22" s="133" t="s">
        <v>389</v>
      </c>
      <c r="AR22" s="134" t="s">
        <v>389</v>
      </c>
    </row>
    <row r="23" spans="1:64" x14ac:dyDescent="0.2">
      <c r="A23" s="179" t="s">
        <v>392</v>
      </c>
      <c r="B23" s="180" t="s">
        <v>374</v>
      </c>
      <c r="C23" s="122" t="s">
        <v>389</v>
      </c>
      <c r="D23" s="122" t="s">
        <v>389</v>
      </c>
      <c r="E23" s="123" t="s">
        <v>389</v>
      </c>
      <c r="F23" s="122">
        <v>66.67</v>
      </c>
      <c r="G23" s="122">
        <v>9.09</v>
      </c>
      <c r="H23" s="123">
        <v>24.24</v>
      </c>
      <c r="I23" s="125">
        <v>66.150000000000006</v>
      </c>
      <c r="J23" s="125">
        <v>10.77</v>
      </c>
      <c r="K23" s="126">
        <v>23.08</v>
      </c>
      <c r="L23" s="125" t="s">
        <v>389</v>
      </c>
      <c r="M23" s="125" t="s">
        <v>389</v>
      </c>
      <c r="N23" s="126" t="s">
        <v>389</v>
      </c>
      <c r="O23" s="223" t="s">
        <v>389</v>
      </c>
      <c r="P23" s="223" t="s">
        <v>389</v>
      </c>
      <c r="Q23" s="224" t="s">
        <v>389</v>
      </c>
      <c r="R23" s="146">
        <v>0</v>
      </c>
      <c r="S23" s="146">
        <v>0</v>
      </c>
      <c r="T23" s="147">
        <v>0</v>
      </c>
      <c r="U23" s="122" t="s">
        <v>389</v>
      </c>
      <c r="V23" s="122" t="s">
        <v>389</v>
      </c>
      <c r="W23" s="123" t="s">
        <v>389</v>
      </c>
      <c r="X23" s="146">
        <v>0</v>
      </c>
      <c r="Y23" s="146">
        <v>0</v>
      </c>
      <c r="Z23" s="147">
        <v>0</v>
      </c>
      <c r="AA23" s="125" t="s">
        <v>389</v>
      </c>
      <c r="AB23" s="125" t="s">
        <v>389</v>
      </c>
      <c r="AC23" s="126" t="s">
        <v>389</v>
      </c>
      <c r="AD23" s="125">
        <v>70.83</v>
      </c>
      <c r="AE23" s="125">
        <v>20.83</v>
      </c>
      <c r="AF23" s="126">
        <v>8.33</v>
      </c>
      <c r="AG23" s="146">
        <v>0</v>
      </c>
      <c r="AH23" s="146">
        <v>0</v>
      </c>
      <c r="AI23" s="147">
        <v>0</v>
      </c>
      <c r="AJ23" s="122">
        <v>79.22</v>
      </c>
      <c r="AK23" s="122">
        <v>20.78</v>
      </c>
      <c r="AL23" s="123">
        <v>0</v>
      </c>
      <c r="AM23" s="146">
        <v>0</v>
      </c>
      <c r="AN23" s="146">
        <v>0</v>
      </c>
      <c r="AO23" s="147">
        <v>0</v>
      </c>
      <c r="AP23" s="146">
        <v>0</v>
      </c>
      <c r="AQ23" s="146">
        <v>0</v>
      </c>
      <c r="AR23" s="147">
        <v>0</v>
      </c>
    </row>
    <row r="24" spans="1:64" x14ac:dyDescent="0.2">
      <c r="A24" s="184"/>
      <c r="B24" s="31" t="s">
        <v>376</v>
      </c>
      <c r="C24" s="114"/>
      <c r="D24" s="20"/>
      <c r="E24" s="21"/>
      <c r="F24" s="20"/>
      <c r="G24" s="20"/>
      <c r="H24" s="21"/>
      <c r="I24" s="38"/>
      <c r="J24" s="38"/>
      <c r="K24" s="39"/>
      <c r="L24" s="38"/>
      <c r="M24" s="38"/>
      <c r="N24" s="39"/>
      <c r="O24" s="32"/>
      <c r="P24" s="32"/>
      <c r="Q24" s="197"/>
      <c r="R24" s="20"/>
      <c r="S24" s="20"/>
      <c r="T24" s="21"/>
      <c r="U24" s="114"/>
      <c r="V24" s="20"/>
      <c r="W24" s="21"/>
      <c r="X24" s="20"/>
      <c r="Y24" s="20"/>
      <c r="Z24" s="21"/>
      <c r="AA24" s="38"/>
      <c r="AB24" s="38"/>
      <c r="AC24" s="39"/>
      <c r="AD24" s="38"/>
      <c r="AE24" s="38"/>
      <c r="AF24" s="39"/>
      <c r="AG24" s="32"/>
      <c r="AH24" s="32"/>
      <c r="AI24" s="197"/>
      <c r="AJ24" s="20"/>
      <c r="AK24" s="20"/>
      <c r="AL24" s="21"/>
      <c r="AM24" s="20"/>
      <c r="AN24" s="20"/>
      <c r="AO24" s="21"/>
      <c r="AP24" s="45"/>
      <c r="AQ24" s="45"/>
      <c r="AR24" s="139"/>
    </row>
    <row r="25" spans="1:64"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133"/>
      <c r="V25" s="203"/>
      <c r="W25" s="207"/>
      <c r="X25" s="203"/>
      <c r="Y25" s="203"/>
      <c r="Z25" s="207"/>
      <c r="AA25" s="203"/>
      <c r="AB25" s="203"/>
      <c r="AC25" s="207"/>
      <c r="AD25" s="166"/>
      <c r="AE25" s="166"/>
      <c r="AF25" s="167"/>
      <c r="AG25" s="208"/>
      <c r="AH25" s="208"/>
      <c r="AI25" s="212"/>
      <c r="AJ25" s="203"/>
      <c r="AK25" s="203"/>
      <c r="AL25" s="207"/>
      <c r="AM25" s="203"/>
      <c r="AN25" s="203"/>
      <c r="AO25" s="207"/>
      <c r="AP25" s="209"/>
      <c r="AQ25" s="209"/>
      <c r="AR25" s="211"/>
    </row>
    <row r="26" spans="1:64" x14ac:dyDescent="0.2">
      <c r="F26" s="34"/>
      <c r="G26" s="34"/>
      <c r="H26" s="34"/>
      <c r="I26" s="34"/>
      <c r="J26" s="34"/>
      <c r="K26" s="34"/>
      <c r="L26" s="33"/>
      <c r="M26" s="33"/>
      <c r="N26" s="33"/>
      <c r="O26" s="33"/>
      <c r="P26" s="33"/>
      <c r="Q26" s="33"/>
      <c r="R26" s="34"/>
      <c r="S26" s="34"/>
      <c r="T26" s="34"/>
      <c r="X26" s="34"/>
      <c r="Y26" s="34"/>
      <c r="Z26" s="34"/>
      <c r="AA26" s="10"/>
      <c r="AB26" s="10"/>
      <c r="AC26" s="10"/>
      <c r="AD26" s="10"/>
      <c r="AE26" s="10"/>
      <c r="AF26" s="10"/>
      <c r="AG26" s="10"/>
      <c r="AH26" s="10"/>
      <c r="AI26" s="10"/>
      <c r="AJ26" s="10"/>
      <c r="AK26" s="10"/>
      <c r="AL26" s="10"/>
      <c r="AM26" s="10"/>
      <c r="AN26" s="10"/>
      <c r="AO26" s="10"/>
      <c r="AP26" s="10"/>
      <c r="AQ26" s="10"/>
      <c r="AR26" s="10"/>
    </row>
    <row r="28" spans="1:64" x14ac:dyDescent="0.2">
      <c r="C28" s="35" t="s">
        <v>35</v>
      </c>
      <c r="D28" s="35"/>
      <c r="E28" s="36"/>
      <c r="F28" s="36"/>
      <c r="G28" s="36"/>
      <c r="H28" s="36"/>
      <c r="I28" s="36"/>
      <c r="J28" s="36"/>
      <c r="K28" s="36"/>
      <c r="L28" s="36"/>
    </row>
    <row r="29" spans="1:64" x14ac:dyDescent="0.2">
      <c r="C29" s="35" t="s">
        <v>36</v>
      </c>
      <c r="D29" s="36"/>
      <c r="E29" s="36"/>
      <c r="F29" s="36"/>
      <c r="G29" s="36"/>
      <c r="H29" s="36"/>
      <c r="I29" s="36"/>
      <c r="J29" s="36"/>
      <c r="K29" s="36"/>
      <c r="L29" s="36"/>
    </row>
    <row r="31" spans="1:64" x14ac:dyDescent="0.2">
      <c r="C31" s="48" t="s">
        <v>176</v>
      </c>
      <c r="D31" s="49"/>
      <c r="E31" s="49"/>
    </row>
    <row r="32" spans="1:64" x14ac:dyDescent="0.2">
      <c r="C32" s="10" t="s">
        <v>177</v>
      </c>
    </row>
  </sheetData>
  <mergeCells count="14">
    <mergeCell ref="C4:E4"/>
    <mergeCell ref="F4:H4"/>
    <mergeCell ref="I4:K4"/>
    <mergeCell ref="L4:N4"/>
    <mergeCell ref="O4:Q4"/>
    <mergeCell ref="AG4:AI4"/>
    <mergeCell ref="AJ4:AL4"/>
    <mergeCell ref="AM4:AO4"/>
    <mergeCell ref="AP4:AR4"/>
    <mergeCell ref="R4:T4"/>
    <mergeCell ref="U4:W4"/>
    <mergeCell ref="X4:Z4"/>
    <mergeCell ref="AA4:AC4"/>
    <mergeCell ref="AD4:AF4"/>
  </mergeCells>
  <phoneticPr fontId="4"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Z31"/>
  <sheetViews>
    <sheetView zoomScaleNormal="100" workbookViewId="0">
      <pane xSplit="2" ySplit="5" topLeftCell="O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35" width="8.875" style="10" customWidth="1"/>
    <col min="36" max="16384" width="11" style="9"/>
  </cols>
  <sheetData>
    <row r="1" spans="1:52" x14ac:dyDescent="0.2">
      <c r="A1" s="8" t="s">
        <v>160</v>
      </c>
    </row>
    <row r="2" spans="1:52" x14ac:dyDescent="0.2">
      <c r="A2" s="8" t="s">
        <v>178</v>
      </c>
    </row>
    <row r="4" spans="1:52" ht="66.599999999999994" customHeight="1" x14ac:dyDescent="0.2">
      <c r="C4" s="248" t="s">
        <v>179</v>
      </c>
      <c r="D4" s="249"/>
      <c r="E4" s="249"/>
      <c r="F4" s="248" t="s">
        <v>180</v>
      </c>
      <c r="G4" s="249"/>
      <c r="H4" s="249"/>
      <c r="I4" s="248" t="s">
        <v>162</v>
      </c>
      <c r="J4" s="249"/>
      <c r="K4" s="249"/>
      <c r="L4" s="248" t="s">
        <v>181</v>
      </c>
      <c r="M4" s="249"/>
      <c r="N4" s="249"/>
      <c r="O4" s="248" t="s">
        <v>182</v>
      </c>
      <c r="P4" s="249"/>
      <c r="Q4" s="249"/>
      <c r="R4" s="248" t="s">
        <v>183</v>
      </c>
      <c r="S4" s="249"/>
      <c r="T4" s="249"/>
      <c r="U4" s="248" t="s">
        <v>184</v>
      </c>
      <c r="V4" s="249"/>
      <c r="W4" s="249"/>
      <c r="X4" s="248" t="s">
        <v>164</v>
      </c>
      <c r="Y4" s="249"/>
      <c r="Z4" s="249"/>
      <c r="AA4" s="248" t="s">
        <v>185</v>
      </c>
      <c r="AB4" s="249"/>
      <c r="AC4" s="249"/>
      <c r="AD4" s="248" t="s">
        <v>165</v>
      </c>
      <c r="AE4" s="249"/>
      <c r="AF4" s="249"/>
      <c r="AG4" s="248" t="s">
        <v>186</v>
      </c>
      <c r="AH4" s="249"/>
      <c r="AI4" s="249"/>
    </row>
    <row r="5" spans="1:52" x14ac:dyDescent="0.2">
      <c r="A5" s="11" t="s">
        <v>9</v>
      </c>
      <c r="C5" s="12" t="s">
        <v>10</v>
      </c>
      <c r="D5" s="13" t="s">
        <v>11</v>
      </c>
      <c r="E5" s="14" t="s">
        <v>12</v>
      </c>
      <c r="F5" s="12" t="s">
        <v>10</v>
      </c>
      <c r="G5" s="13" t="s">
        <v>11</v>
      </c>
      <c r="H5" s="14" t="s">
        <v>12</v>
      </c>
      <c r="I5" s="12" t="s">
        <v>10</v>
      </c>
      <c r="J5" s="13" t="s">
        <v>11</v>
      </c>
      <c r="K5" s="14" t="s">
        <v>12</v>
      </c>
      <c r="L5" s="12" t="s">
        <v>10</v>
      </c>
      <c r="M5" s="13" t="s">
        <v>11</v>
      </c>
      <c r="N5" s="14" t="s">
        <v>12</v>
      </c>
      <c r="O5" s="12" t="s">
        <v>10</v>
      </c>
      <c r="P5" s="13" t="s">
        <v>11</v>
      </c>
      <c r="Q5" s="14" t="s">
        <v>12</v>
      </c>
      <c r="R5" s="12" t="s">
        <v>10</v>
      </c>
      <c r="S5" s="13" t="s">
        <v>11</v>
      </c>
      <c r="T5" s="14" t="s">
        <v>12</v>
      </c>
      <c r="U5" s="12" t="s">
        <v>10</v>
      </c>
      <c r="V5" s="13" t="s">
        <v>11</v>
      </c>
      <c r="W5" s="14" t="s">
        <v>12</v>
      </c>
      <c r="X5" s="12" t="s">
        <v>10</v>
      </c>
      <c r="Y5" s="13" t="s">
        <v>11</v>
      </c>
      <c r="Z5" s="14" t="s">
        <v>12</v>
      </c>
      <c r="AA5" s="12" t="s">
        <v>10</v>
      </c>
      <c r="AB5" s="13" t="s">
        <v>11</v>
      </c>
      <c r="AC5" s="14" t="s">
        <v>12</v>
      </c>
      <c r="AD5" s="12" t="s">
        <v>10</v>
      </c>
      <c r="AE5" s="13" t="s">
        <v>11</v>
      </c>
      <c r="AF5" s="14" t="s">
        <v>12</v>
      </c>
      <c r="AG5" s="12" t="s">
        <v>10</v>
      </c>
      <c r="AH5" s="13" t="s">
        <v>11</v>
      </c>
      <c r="AI5" s="14" t="s">
        <v>12</v>
      </c>
    </row>
    <row r="6" spans="1:52" x14ac:dyDescent="0.2">
      <c r="A6" s="15" t="s">
        <v>13</v>
      </c>
      <c r="B6" s="16" t="s">
        <v>14</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c r="X6" s="17"/>
      <c r="Y6" s="18"/>
      <c r="Z6" s="19"/>
      <c r="AA6" s="17">
        <v>0</v>
      </c>
      <c r="AB6" s="18">
        <v>0</v>
      </c>
      <c r="AC6" s="19">
        <v>0</v>
      </c>
      <c r="AD6" s="17">
        <v>0</v>
      </c>
      <c r="AE6" s="18">
        <v>0</v>
      </c>
      <c r="AF6" s="19">
        <v>0</v>
      </c>
      <c r="AG6" s="17">
        <v>0</v>
      </c>
      <c r="AH6" s="18">
        <v>0</v>
      </c>
      <c r="AI6" s="19">
        <v>0</v>
      </c>
    </row>
    <row r="7" spans="1:52" x14ac:dyDescent="0.2">
      <c r="A7" s="22"/>
      <c r="B7" s="16" t="s">
        <v>15</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c r="Y7" s="18"/>
      <c r="Z7" s="19"/>
      <c r="AA7" s="17">
        <v>0</v>
      </c>
      <c r="AB7" s="18">
        <v>0</v>
      </c>
      <c r="AC7" s="19">
        <v>0</v>
      </c>
      <c r="AD7" s="17">
        <v>0</v>
      </c>
      <c r="AE7" s="18">
        <v>0</v>
      </c>
      <c r="AF7" s="19">
        <v>0</v>
      </c>
      <c r="AG7" s="17">
        <v>0</v>
      </c>
      <c r="AH7" s="18">
        <v>0</v>
      </c>
      <c r="AI7" s="19">
        <v>0</v>
      </c>
    </row>
    <row r="8" spans="1:52" x14ac:dyDescent="0.2">
      <c r="A8" s="15" t="s">
        <v>16</v>
      </c>
      <c r="B8" s="16" t="s">
        <v>17</v>
      </c>
      <c r="C8" s="17">
        <v>0</v>
      </c>
      <c r="D8" s="18">
        <v>0</v>
      </c>
      <c r="E8" s="19">
        <v>0</v>
      </c>
      <c r="F8" s="17">
        <v>0</v>
      </c>
      <c r="G8" s="18">
        <v>0</v>
      </c>
      <c r="H8" s="19">
        <v>0</v>
      </c>
      <c r="I8" s="17">
        <v>0</v>
      </c>
      <c r="J8" s="18">
        <v>0</v>
      </c>
      <c r="K8" s="19">
        <v>0</v>
      </c>
      <c r="L8" s="18">
        <v>0</v>
      </c>
      <c r="M8" s="18">
        <v>0</v>
      </c>
      <c r="N8" s="19">
        <v>0</v>
      </c>
      <c r="O8" s="17">
        <v>0</v>
      </c>
      <c r="P8" s="18">
        <v>0</v>
      </c>
      <c r="Q8" s="19">
        <v>0</v>
      </c>
      <c r="R8" s="17">
        <v>0</v>
      </c>
      <c r="S8" s="18">
        <v>0</v>
      </c>
      <c r="T8" s="19">
        <v>0</v>
      </c>
      <c r="U8" s="17">
        <v>0</v>
      </c>
      <c r="V8" s="18">
        <v>0</v>
      </c>
      <c r="W8" s="19">
        <v>0</v>
      </c>
      <c r="X8" s="17"/>
      <c r="Y8" s="18"/>
      <c r="Z8" s="19"/>
      <c r="AA8" s="17">
        <v>0</v>
      </c>
      <c r="AB8" s="18">
        <v>0</v>
      </c>
      <c r="AC8" s="19">
        <v>0</v>
      </c>
      <c r="AD8" s="17">
        <v>0</v>
      </c>
      <c r="AE8" s="18">
        <v>0</v>
      </c>
      <c r="AF8" s="19">
        <v>0</v>
      </c>
      <c r="AG8" s="17">
        <v>0</v>
      </c>
      <c r="AH8" s="18">
        <v>0</v>
      </c>
      <c r="AI8" s="19">
        <v>0</v>
      </c>
    </row>
    <row r="9" spans="1:52" x14ac:dyDescent="0.2">
      <c r="A9" s="22"/>
      <c r="B9" s="16" t="s">
        <v>18</v>
      </c>
      <c r="C9" s="17">
        <v>0</v>
      </c>
      <c r="D9" s="18">
        <v>0</v>
      </c>
      <c r="E9" s="19">
        <v>0</v>
      </c>
      <c r="F9" s="17">
        <v>0</v>
      </c>
      <c r="G9" s="18">
        <v>0</v>
      </c>
      <c r="H9" s="19">
        <v>0</v>
      </c>
      <c r="I9" s="17">
        <v>0</v>
      </c>
      <c r="J9" s="18">
        <v>0</v>
      </c>
      <c r="K9" s="19">
        <v>0</v>
      </c>
      <c r="L9" s="18">
        <v>0</v>
      </c>
      <c r="M9" s="18">
        <v>0</v>
      </c>
      <c r="N9" s="19">
        <v>0</v>
      </c>
      <c r="O9" s="17">
        <v>0</v>
      </c>
      <c r="P9" s="18">
        <v>0</v>
      </c>
      <c r="Q9" s="19">
        <v>0</v>
      </c>
      <c r="R9" s="23">
        <v>81.25</v>
      </c>
      <c r="S9" s="20">
        <v>18.75</v>
      </c>
      <c r="T9" s="21">
        <v>0</v>
      </c>
      <c r="U9" s="17">
        <v>0</v>
      </c>
      <c r="V9" s="18">
        <v>0</v>
      </c>
      <c r="W9" s="19">
        <v>0</v>
      </c>
      <c r="X9" s="17"/>
      <c r="Y9" s="18"/>
      <c r="Z9" s="19"/>
      <c r="AA9" s="17">
        <v>0</v>
      </c>
      <c r="AB9" s="18">
        <v>0</v>
      </c>
      <c r="AC9" s="19">
        <v>0</v>
      </c>
      <c r="AD9" s="23">
        <v>80</v>
      </c>
      <c r="AE9" s="20">
        <v>20</v>
      </c>
      <c r="AF9" s="21">
        <v>0</v>
      </c>
      <c r="AG9" s="17">
        <v>0</v>
      </c>
      <c r="AH9" s="18">
        <v>0</v>
      </c>
      <c r="AI9" s="19">
        <v>0</v>
      </c>
    </row>
    <row r="10" spans="1:52" x14ac:dyDescent="0.2">
      <c r="A10" s="15" t="s">
        <v>19</v>
      </c>
      <c r="B10" s="16" t="s">
        <v>20</v>
      </c>
      <c r="C10" s="17">
        <v>0</v>
      </c>
      <c r="D10" s="18">
        <v>0</v>
      </c>
      <c r="E10" s="19">
        <v>0</v>
      </c>
      <c r="F10" s="18">
        <v>0</v>
      </c>
      <c r="G10" s="18">
        <v>0</v>
      </c>
      <c r="H10" s="19">
        <v>0</v>
      </c>
      <c r="I10" s="17">
        <v>0</v>
      </c>
      <c r="J10" s="18">
        <v>0</v>
      </c>
      <c r="K10" s="19">
        <v>0</v>
      </c>
      <c r="L10" s="18">
        <v>0</v>
      </c>
      <c r="M10" s="18">
        <v>0</v>
      </c>
      <c r="N10" s="19">
        <v>0</v>
      </c>
      <c r="O10" s="17">
        <v>0</v>
      </c>
      <c r="P10" s="18">
        <v>0</v>
      </c>
      <c r="Q10" s="19">
        <v>0</v>
      </c>
      <c r="R10" s="17">
        <v>0</v>
      </c>
      <c r="S10" s="18">
        <v>0</v>
      </c>
      <c r="T10" s="19">
        <v>0</v>
      </c>
      <c r="U10" s="17">
        <v>0</v>
      </c>
      <c r="V10" s="18">
        <v>0</v>
      </c>
      <c r="W10" s="19">
        <v>0</v>
      </c>
      <c r="X10" s="17"/>
      <c r="Y10" s="18"/>
      <c r="Z10" s="19"/>
      <c r="AA10" s="18">
        <v>0</v>
      </c>
      <c r="AB10" s="18">
        <v>0</v>
      </c>
      <c r="AC10" s="19">
        <v>0</v>
      </c>
      <c r="AD10" s="17">
        <v>0</v>
      </c>
      <c r="AE10" s="18">
        <v>0</v>
      </c>
      <c r="AF10" s="19">
        <v>0</v>
      </c>
      <c r="AG10" s="23">
        <v>89.58</v>
      </c>
      <c r="AH10" s="20">
        <v>7.29</v>
      </c>
      <c r="AI10" s="21">
        <v>3.12</v>
      </c>
    </row>
    <row r="11" spans="1:52" x14ac:dyDescent="0.2">
      <c r="A11" s="22"/>
      <c r="B11" s="16" t="s">
        <v>21</v>
      </c>
      <c r="C11" s="23">
        <v>100</v>
      </c>
      <c r="D11" s="20">
        <v>0</v>
      </c>
      <c r="E11" s="21">
        <v>0</v>
      </c>
      <c r="F11" s="20">
        <v>47.31</v>
      </c>
      <c r="G11" s="20">
        <v>47.31</v>
      </c>
      <c r="H11" s="21">
        <v>5.38</v>
      </c>
      <c r="I11" s="20">
        <v>9.26</v>
      </c>
      <c r="J11" s="20">
        <v>75.930000000000007</v>
      </c>
      <c r="K11" s="21">
        <v>14.81</v>
      </c>
      <c r="L11" s="20">
        <v>75</v>
      </c>
      <c r="M11" s="20">
        <v>12.5</v>
      </c>
      <c r="N11" s="21">
        <v>12.5</v>
      </c>
      <c r="O11" s="17">
        <v>0</v>
      </c>
      <c r="P11" s="18">
        <v>0</v>
      </c>
      <c r="Q11" s="19">
        <v>0</v>
      </c>
      <c r="R11" s="23">
        <v>93.75</v>
      </c>
      <c r="S11" s="20">
        <v>3.12</v>
      </c>
      <c r="T11" s="21">
        <v>3.12</v>
      </c>
      <c r="U11" s="23">
        <v>94.17</v>
      </c>
      <c r="V11" s="20">
        <v>5.83</v>
      </c>
      <c r="W11" s="21">
        <v>0</v>
      </c>
      <c r="X11" s="17"/>
      <c r="Y11" s="18"/>
      <c r="Z11" s="19"/>
      <c r="AA11" s="18">
        <v>0</v>
      </c>
      <c r="AB11" s="18">
        <v>0</v>
      </c>
      <c r="AC11" s="19">
        <v>0</v>
      </c>
      <c r="AD11" s="23">
        <v>94.44</v>
      </c>
      <c r="AE11" s="20">
        <v>1.85</v>
      </c>
      <c r="AF11" s="21">
        <v>3.7</v>
      </c>
      <c r="AG11" s="17">
        <v>0</v>
      </c>
      <c r="AH11" s="18">
        <v>0</v>
      </c>
      <c r="AI11" s="19">
        <v>0</v>
      </c>
    </row>
    <row r="12" spans="1:52" x14ac:dyDescent="0.2">
      <c r="A12" s="15" t="s">
        <v>22</v>
      </c>
      <c r="B12" s="16" t="s">
        <v>23</v>
      </c>
      <c r="C12" s="23">
        <v>100</v>
      </c>
      <c r="D12" s="20">
        <v>0</v>
      </c>
      <c r="E12" s="21">
        <v>0</v>
      </c>
      <c r="F12" s="18">
        <v>0</v>
      </c>
      <c r="G12" s="18">
        <v>0</v>
      </c>
      <c r="H12" s="19">
        <v>0</v>
      </c>
      <c r="I12" s="18">
        <v>0</v>
      </c>
      <c r="J12" s="18">
        <v>0</v>
      </c>
      <c r="K12" s="19">
        <v>0</v>
      </c>
      <c r="L12" s="18">
        <v>0</v>
      </c>
      <c r="M12" s="18">
        <v>0</v>
      </c>
      <c r="N12" s="19">
        <v>0</v>
      </c>
      <c r="O12" s="17">
        <v>0</v>
      </c>
      <c r="P12" s="18">
        <v>0</v>
      </c>
      <c r="Q12" s="19">
        <v>0</v>
      </c>
      <c r="R12" s="17">
        <v>0</v>
      </c>
      <c r="S12" s="18">
        <v>0</v>
      </c>
      <c r="T12" s="19">
        <v>0</v>
      </c>
      <c r="U12" s="23">
        <v>83.33</v>
      </c>
      <c r="V12" s="20">
        <v>16.670000000000002</v>
      </c>
      <c r="W12" s="21">
        <v>0</v>
      </c>
      <c r="X12" s="23"/>
      <c r="Y12" s="20"/>
      <c r="Z12" s="21"/>
      <c r="AA12" s="20">
        <v>100</v>
      </c>
      <c r="AB12" s="20">
        <v>0</v>
      </c>
      <c r="AC12" s="21">
        <v>0</v>
      </c>
      <c r="AD12" s="17">
        <v>0</v>
      </c>
      <c r="AE12" s="18">
        <v>0</v>
      </c>
      <c r="AF12" s="19">
        <v>0</v>
      </c>
      <c r="AG12" s="23">
        <v>66.67</v>
      </c>
      <c r="AH12" s="20">
        <v>33.33</v>
      </c>
      <c r="AI12" s="21">
        <v>0</v>
      </c>
    </row>
    <row r="13" spans="1:52" x14ac:dyDescent="0.2">
      <c r="A13" s="22"/>
      <c r="B13" s="16" t="s">
        <v>24</v>
      </c>
      <c r="C13" s="18">
        <v>0</v>
      </c>
      <c r="D13" s="18">
        <v>0</v>
      </c>
      <c r="E13" s="19">
        <v>0</v>
      </c>
      <c r="F13" s="18">
        <v>0</v>
      </c>
      <c r="G13" s="18">
        <v>0</v>
      </c>
      <c r="H13" s="19">
        <v>0</v>
      </c>
      <c r="I13" s="18">
        <v>0</v>
      </c>
      <c r="J13" s="18">
        <v>0</v>
      </c>
      <c r="K13" s="19">
        <v>0</v>
      </c>
      <c r="L13" s="18">
        <v>0</v>
      </c>
      <c r="M13" s="18">
        <v>0</v>
      </c>
      <c r="N13" s="18">
        <v>0</v>
      </c>
      <c r="O13" s="23">
        <v>51.43</v>
      </c>
      <c r="P13" s="20">
        <v>34.29</v>
      </c>
      <c r="Q13" s="21">
        <v>14.29</v>
      </c>
      <c r="R13" s="23">
        <v>85.19</v>
      </c>
      <c r="S13" s="20">
        <v>14.81</v>
      </c>
      <c r="T13" s="21">
        <v>0</v>
      </c>
      <c r="U13" s="23">
        <v>83.33</v>
      </c>
      <c r="V13" s="20">
        <v>0</v>
      </c>
      <c r="W13" s="21">
        <v>16.670000000000002</v>
      </c>
      <c r="X13" s="18"/>
      <c r="Y13" s="18"/>
      <c r="Z13" s="19"/>
      <c r="AA13" s="18">
        <v>0</v>
      </c>
      <c r="AB13" s="18">
        <v>0</v>
      </c>
      <c r="AC13" s="18">
        <v>0</v>
      </c>
      <c r="AD13" s="23">
        <v>80.256</v>
      </c>
      <c r="AE13" s="20">
        <v>15.74</v>
      </c>
      <c r="AF13" s="21">
        <v>3.7</v>
      </c>
      <c r="AG13" s="23">
        <v>82.86</v>
      </c>
      <c r="AH13" s="20">
        <v>8.57</v>
      </c>
      <c r="AI13" s="21">
        <v>8.57</v>
      </c>
    </row>
    <row r="14" spans="1:52" x14ac:dyDescent="0.2">
      <c r="A14" s="15" t="s">
        <v>26</v>
      </c>
      <c r="B14" s="16" t="s">
        <v>27</v>
      </c>
      <c r="C14" s="17">
        <v>0</v>
      </c>
      <c r="D14" s="18">
        <v>0</v>
      </c>
      <c r="E14" s="19">
        <v>0</v>
      </c>
      <c r="F14" s="18">
        <v>0</v>
      </c>
      <c r="G14" s="18">
        <v>0</v>
      </c>
      <c r="H14" s="19">
        <v>0</v>
      </c>
      <c r="I14" s="18">
        <v>0</v>
      </c>
      <c r="J14" s="18">
        <v>0</v>
      </c>
      <c r="K14" s="19">
        <v>0</v>
      </c>
      <c r="L14" s="18">
        <v>0</v>
      </c>
      <c r="M14" s="18">
        <v>0</v>
      </c>
      <c r="N14" s="19">
        <v>0</v>
      </c>
      <c r="O14" s="17">
        <v>0</v>
      </c>
      <c r="P14" s="18">
        <v>0</v>
      </c>
      <c r="Q14" s="19">
        <v>0</v>
      </c>
      <c r="R14" s="17">
        <v>0</v>
      </c>
      <c r="S14" s="18">
        <v>0</v>
      </c>
      <c r="T14" s="19">
        <v>0</v>
      </c>
      <c r="U14" s="17">
        <v>0</v>
      </c>
      <c r="V14" s="18">
        <v>0</v>
      </c>
      <c r="W14" s="19">
        <v>0</v>
      </c>
      <c r="X14" s="17">
        <v>0</v>
      </c>
      <c r="Y14" s="18">
        <v>0</v>
      </c>
      <c r="Z14" s="19">
        <v>0</v>
      </c>
      <c r="AA14" s="18">
        <v>0</v>
      </c>
      <c r="AB14" s="18">
        <v>0</v>
      </c>
      <c r="AC14" s="19">
        <v>0</v>
      </c>
      <c r="AD14" s="17">
        <v>0</v>
      </c>
      <c r="AE14" s="18">
        <v>0</v>
      </c>
      <c r="AF14" s="19">
        <v>0</v>
      </c>
      <c r="AG14" s="17">
        <v>0</v>
      </c>
      <c r="AH14" s="18">
        <v>0</v>
      </c>
      <c r="AI14" s="19">
        <v>0</v>
      </c>
    </row>
    <row r="15" spans="1:52" x14ac:dyDescent="0.2">
      <c r="A15" s="24"/>
      <c r="B15" s="16" t="s">
        <v>28</v>
      </c>
      <c r="C15" s="17">
        <v>0</v>
      </c>
      <c r="D15" s="18">
        <v>0</v>
      </c>
      <c r="E15" s="19">
        <v>0</v>
      </c>
      <c r="F15" s="20">
        <v>0</v>
      </c>
      <c r="G15" s="20">
        <v>100</v>
      </c>
      <c r="H15" s="21">
        <v>0</v>
      </c>
      <c r="I15" s="20">
        <v>0</v>
      </c>
      <c r="J15" s="20">
        <v>100</v>
      </c>
      <c r="K15" s="21">
        <v>0</v>
      </c>
      <c r="L15" s="18">
        <v>0</v>
      </c>
      <c r="M15" s="18">
        <v>0</v>
      </c>
      <c r="N15" s="19">
        <v>0</v>
      </c>
      <c r="O15" s="23">
        <v>0</v>
      </c>
      <c r="P15" s="20">
        <v>100</v>
      </c>
      <c r="Q15" s="21">
        <v>0</v>
      </c>
      <c r="R15" s="23">
        <v>0</v>
      </c>
      <c r="S15" s="20">
        <v>100</v>
      </c>
      <c r="T15" s="21">
        <v>0</v>
      </c>
      <c r="U15" s="23">
        <v>100</v>
      </c>
      <c r="V15" s="20">
        <v>0</v>
      </c>
      <c r="W15" s="21">
        <v>0</v>
      </c>
      <c r="X15" s="17">
        <v>0</v>
      </c>
      <c r="Y15" s="18">
        <v>0</v>
      </c>
      <c r="Z15" s="19">
        <v>0</v>
      </c>
      <c r="AA15" s="20">
        <v>0</v>
      </c>
      <c r="AB15" s="20">
        <v>100</v>
      </c>
      <c r="AC15" s="21">
        <v>0</v>
      </c>
      <c r="AD15" s="23">
        <v>0</v>
      </c>
      <c r="AE15" s="20">
        <v>97.69</v>
      </c>
      <c r="AF15" s="21">
        <v>2.31</v>
      </c>
      <c r="AG15" s="23">
        <v>98.2</v>
      </c>
      <c r="AH15" s="20">
        <v>1.8</v>
      </c>
      <c r="AI15" s="21">
        <v>0</v>
      </c>
    </row>
    <row r="16" spans="1:52" s="30" customFormat="1" x14ac:dyDescent="0.2">
      <c r="A16" s="25" t="s">
        <v>29</v>
      </c>
      <c r="B16" s="16" t="s">
        <v>30</v>
      </c>
      <c r="C16" s="17">
        <v>0</v>
      </c>
      <c r="D16" s="18">
        <v>0</v>
      </c>
      <c r="E16" s="19">
        <v>0</v>
      </c>
      <c r="F16" s="18" t="s">
        <v>389</v>
      </c>
      <c r="G16" s="18" t="s">
        <v>389</v>
      </c>
      <c r="H16" s="19" t="s">
        <v>389</v>
      </c>
      <c r="I16" s="18">
        <v>0</v>
      </c>
      <c r="J16" s="18">
        <v>0</v>
      </c>
      <c r="K16" s="19">
        <v>0</v>
      </c>
      <c r="L16" s="27">
        <v>0</v>
      </c>
      <c r="M16" s="27">
        <v>100</v>
      </c>
      <c r="N16" s="28">
        <v>0</v>
      </c>
      <c r="O16" s="17">
        <v>0</v>
      </c>
      <c r="P16" s="18">
        <v>0</v>
      </c>
      <c r="Q16" s="19">
        <v>0</v>
      </c>
      <c r="R16" s="27">
        <v>0</v>
      </c>
      <c r="S16" s="27">
        <v>100</v>
      </c>
      <c r="T16" s="28">
        <v>0</v>
      </c>
      <c r="U16" s="43">
        <v>80.510000000000005</v>
      </c>
      <c r="V16" s="40">
        <v>19.489999999999998</v>
      </c>
      <c r="W16" s="44">
        <v>0</v>
      </c>
      <c r="X16" s="40">
        <v>83.33</v>
      </c>
      <c r="Y16" s="40">
        <v>16.670000000000002</v>
      </c>
      <c r="Z16" s="44">
        <v>0</v>
      </c>
      <c r="AA16" s="29">
        <v>68.33</v>
      </c>
      <c r="AB16" s="29">
        <v>28.33</v>
      </c>
      <c r="AC16" s="29">
        <v>3.33</v>
      </c>
      <c r="AD16" s="17">
        <v>0</v>
      </c>
      <c r="AE16" s="18">
        <v>0</v>
      </c>
      <c r="AF16" s="19">
        <v>0</v>
      </c>
      <c r="AG16" s="43">
        <v>100</v>
      </c>
      <c r="AH16" s="40">
        <v>0</v>
      </c>
      <c r="AI16" s="44">
        <v>0</v>
      </c>
      <c r="AJ16" s="90"/>
      <c r="AK16" s="90"/>
      <c r="AL16" s="90"/>
      <c r="AM16" s="90"/>
      <c r="AN16" s="90"/>
      <c r="AO16" s="90"/>
      <c r="AP16" s="90"/>
      <c r="AQ16" s="90"/>
      <c r="AR16" s="90"/>
      <c r="AS16" s="90"/>
      <c r="AT16" s="90"/>
      <c r="AU16" s="90"/>
      <c r="AV16" s="90"/>
      <c r="AW16" s="90"/>
      <c r="AX16" s="90"/>
      <c r="AY16" s="90"/>
      <c r="AZ16" s="90"/>
    </row>
    <row r="17" spans="1:52" s="32" customFormat="1" x14ac:dyDescent="0.2">
      <c r="A17" s="31"/>
      <c r="B17" s="16" t="s">
        <v>31</v>
      </c>
      <c r="C17" s="18">
        <v>0</v>
      </c>
      <c r="D17" s="18">
        <v>0</v>
      </c>
      <c r="E17" s="19">
        <v>0</v>
      </c>
      <c r="F17" s="23">
        <v>0</v>
      </c>
      <c r="G17" s="20">
        <v>100</v>
      </c>
      <c r="H17" s="21">
        <v>0</v>
      </c>
      <c r="I17" s="27">
        <v>0</v>
      </c>
      <c r="J17" s="27">
        <v>100</v>
      </c>
      <c r="K17" s="28">
        <v>0</v>
      </c>
      <c r="L17" s="18">
        <v>0</v>
      </c>
      <c r="M17" s="18">
        <v>0</v>
      </c>
      <c r="N17" s="19">
        <v>0</v>
      </c>
      <c r="O17" s="23">
        <v>0</v>
      </c>
      <c r="P17" s="20">
        <v>98.77</v>
      </c>
      <c r="Q17" s="21">
        <v>1.23</v>
      </c>
      <c r="R17" s="20">
        <v>0</v>
      </c>
      <c r="S17" s="20">
        <v>100</v>
      </c>
      <c r="T17" s="20">
        <v>0</v>
      </c>
      <c r="U17" s="23">
        <v>0</v>
      </c>
      <c r="V17" s="20">
        <v>100</v>
      </c>
      <c r="W17" s="21">
        <v>0</v>
      </c>
      <c r="X17" s="18">
        <v>0</v>
      </c>
      <c r="Y17" s="18">
        <v>0</v>
      </c>
      <c r="Z17" s="19">
        <v>0</v>
      </c>
      <c r="AA17" s="20">
        <v>0</v>
      </c>
      <c r="AB17" s="20">
        <v>100</v>
      </c>
      <c r="AC17" s="20">
        <v>0</v>
      </c>
      <c r="AD17" s="23">
        <v>0</v>
      </c>
      <c r="AE17" s="20">
        <v>100</v>
      </c>
      <c r="AF17" s="21">
        <v>0</v>
      </c>
      <c r="AG17" s="23">
        <v>0</v>
      </c>
      <c r="AH17" s="20">
        <v>100</v>
      </c>
      <c r="AI17" s="21">
        <v>0</v>
      </c>
      <c r="AJ17" s="90"/>
      <c r="AK17" s="90"/>
      <c r="AL17" s="90"/>
      <c r="AM17" s="90"/>
      <c r="AN17" s="90"/>
      <c r="AO17" s="90"/>
      <c r="AP17" s="90"/>
      <c r="AQ17" s="90"/>
      <c r="AR17" s="90"/>
      <c r="AS17" s="90"/>
      <c r="AT17" s="90"/>
      <c r="AU17" s="90"/>
      <c r="AV17" s="90"/>
      <c r="AW17" s="90"/>
      <c r="AX17" s="90"/>
      <c r="AY17" s="90"/>
      <c r="AZ17" s="90"/>
    </row>
    <row r="18" spans="1:52" x14ac:dyDescent="0.2">
      <c r="A18" s="15" t="s">
        <v>32</v>
      </c>
      <c r="B18" s="16" t="s">
        <v>33</v>
      </c>
      <c r="C18" s="17">
        <v>0</v>
      </c>
      <c r="D18" s="18">
        <v>0</v>
      </c>
      <c r="E18" s="19">
        <v>0</v>
      </c>
      <c r="F18" s="18" t="s">
        <v>389</v>
      </c>
      <c r="G18" s="18" t="s">
        <v>389</v>
      </c>
      <c r="H18" s="19" t="s">
        <v>389</v>
      </c>
      <c r="I18" s="18">
        <v>0</v>
      </c>
      <c r="J18" s="18">
        <v>0</v>
      </c>
      <c r="K18" s="19">
        <v>0</v>
      </c>
      <c r="L18" s="20">
        <v>88.1</v>
      </c>
      <c r="M18" s="20">
        <v>10.71</v>
      </c>
      <c r="N18" s="21">
        <v>1.19</v>
      </c>
      <c r="O18" s="17">
        <v>0</v>
      </c>
      <c r="P18" s="18">
        <v>0</v>
      </c>
      <c r="Q18" s="19">
        <v>0</v>
      </c>
      <c r="R18" s="20">
        <v>0</v>
      </c>
      <c r="S18" s="20">
        <v>93.33</v>
      </c>
      <c r="T18" s="21">
        <v>6.67</v>
      </c>
      <c r="U18" s="23">
        <v>100</v>
      </c>
      <c r="V18" s="20">
        <v>0</v>
      </c>
      <c r="W18" s="21">
        <v>0</v>
      </c>
      <c r="X18" s="23">
        <v>92.22</v>
      </c>
      <c r="Y18" s="20">
        <v>5.56</v>
      </c>
      <c r="Z18" s="21">
        <v>2.2200000000000002</v>
      </c>
      <c r="AA18" s="20">
        <v>70</v>
      </c>
      <c r="AB18" s="20">
        <v>22.73</v>
      </c>
      <c r="AC18" s="21">
        <v>7.27</v>
      </c>
      <c r="AD18" s="17">
        <v>0</v>
      </c>
      <c r="AE18" s="18">
        <v>0</v>
      </c>
      <c r="AF18" s="19">
        <v>0</v>
      </c>
      <c r="AG18" s="23">
        <v>76.92</v>
      </c>
      <c r="AH18" s="20">
        <v>23.08</v>
      </c>
      <c r="AI18" s="21">
        <v>0</v>
      </c>
    </row>
    <row r="19" spans="1:52" x14ac:dyDescent="0.2">
      <c r="A19" s="22"/>
      <c r="B19" s="16" t="s">
        <v>34</v>
      </c>
      <c r="C19" s="17">
        <v>0</v>
      </c>
      <c r="D19" s="18">
        <v>0</v>
      </c>
      <c r="E19" s="19">
        <v>0</v>
      </c>
      <c r="F19" s="20">
        <v>14.07</v>
      </c>
      <c r="G19" s="20">
        <v>81.849999999999994</v>
      </c>
      <c r="H19" s="21">
        <v>4.07</v>
      </c>
      <c r="I19" s="20">
        <v>87.88</v>
      </c>
      <c r="J19" s="20">
        <v>7.58</v>
      </c>
      <c r="K19" s="21">
        <v>4.55</v>
      </c>
      <c r="L19" s="18">
        <v>0</v>
      </c>
      <c r="M19" s="18">
        <v>0</v>
      </c>
      <c r="N19" s="19">
        <v>0</v>
      </c>
      <c r="O19" s="23">
        <v>69.23</v>
      </c>
      <c r="P19" s="20">
        <v>30.77</v>
      </c>
      <c r="Q19" s="21">
        <v>0</v>
      </c>
      <c r="R19" s="20">
        <v>0</v>
      </c>
      <c r="S19" s="20">
        <v>100</v>
      </c>
      <c r="T19" s="21">
        <v>0</v>
      </c>
      <c r="U19" s="23">
        <v>80</v>
      </c>
      <c r="V19" s="20">
        <v>20</v>
      </c>
      <c r="W19" s="21">
        <v>0</v>
      </c>
      <c r="X19" s="17">
        <v>0</v>
      </c>
      <c r="Y19" s="18">
        <v>0</v>
      </c>
      <c r="Z19" s="19">
        <v>0</v>
      </c>
      <c r="AA19" s="20">
        <v>52.78</v>
      </c>
      <c r="AB19" s="20">
        <v>25</v>
      </c>
      <c r="AC19" s="21">
        <v>22.22</v>
      </c>
      <c r="AD19" s="23">
        <v>61.87</v>
      </c>
      <c r="AE19" s="20">
        <v>38.130000000000003</v>
      </c>
      <c r="AF19" s="21">
        <v>0</v>
      </c>
      <c r="AG19" s="23">
        <v>65</v>
      </c>
      <c r="AH19" s="20">
        <v>35</v>
      </c>
      <c r="AI19" s="21">
        <v>0</v>
      </c>
    </row>
    <row r="20" spans="1:52" x14ac:dyDescent="0.2">
      <c r="A20" s="128" t="s">
        <v>102</v>
      </c>
      <c r="B20" s="56" t="s">
        <v>371</v>
      </c>
      <c r="C20" s="53">
        <v>0</v>
      </c>
      <c r="D20" s="54">
        <v>0</v>
      </c>
      <c r="E20" s="55">
        <v>0</v>
      </c>
      <c r="F20" s="53" t="s">
        <v>389</v>
      </c>
      <c r="G20" s="54" t="s">
        <v>389</v>
      </c>
      <c r="H20" s="55" t="s">
        <v>389</v>
      </c>
      <c r="I20" s="53">
        <v>0</v>
      </c>
      <c r="J20" s="54">
        <v>0</v>
      </c>
      <c r="K20" s="55">
        <v>0</v>
      </c>
      <c r="L20" s="50">
        <v>91.22</v>
      </c>
      <c r="M20" s="50">
        <v>8.7799999999999994</v>
      </c>
      <c r="N20" s="58">
        <v>0</v>
      </c>
      <c r="O20" s="53">
        <v>0</v>
      </c>
      <c r="P20" s="54">
        <v>0</v>
      </c>
      <c r="Q20" s="55">
        <v>0</v>
      </c>
      <c r="R20" s="50">
        <v>76</v>
      </c>
      <c r="S20" s="50">
        <v>20</v>
      </c>
      <c r="T20" s="58">
        <v>4</v>
      </c>
      <c r="U20" s="50">
        <v>75.72</v>
      </c>
      <c r="V20" s="50">
        <v>24.28</v>
      </c>
      <c r="W20" s="58">
        <v>0</v>
      </c>
      <c r="X20" s="50">
        <v>72.8</v>
      </c>
      <c r="Y20" s="50">
        <v>27.2</v>
      </c>
      <c r="Z20" s="58">
        <v>0</v>
      </c>
      <c r="AA20" s="50">
        <v>86.17</v>
      </c>
      <c r="AB20" s="50">
        <v>13.83</v>
      </c>
      <c r="AC20" s="58">
        <v>0</v>
      </c>
      <c r="AD20" s="53">
        <v>0</v>
      </c>
      <c r="AE20" s="54">
        <v>0</v>
      </c>
      <c r="AF20" s="55">
        <v>0</v>
      </c>
      <c r="AG20" s="50">
        <v>77.23</v>
      </c>
      <c r="AH20" s="50">
        <v>22.77</v>
      </c>
      <c r="AI20" s="58">
        <v>0</v>
      </c>
    </row>
    <row r="21" spans="1:52" x14ac:dyDescent="0.2">
      <c r="A21" s="128"/>
      <c r="B21" s="16" t="s">
        <v>372</v>
      </c>
      <c r="C21" s="17">
        <v>0</v>
      </c>
      <c r="D21" s="18">
        <v>0</v>
      </c>
      <c r="E21" s="19">
        <v>0</v>
      </c>
      <c r="F21" s="37">
        <v>81.5</v>
      </c>
      <c r="G21" s="38">
        <v>18.5</v>
      </c>
      <c r="H21" s="39">
        <v>0</v>
      </c>
      <c r="I21" s="37">
        <v>89.8</v>
      </c>
      <c r="J21" s="38">
        <v>6.12</v>
      </c>
      <c r="K21" s="39">
        <v>4.08</v>
      </c>
      <c r="L21" s="45">
        <v>0</v>
      </c>
      <c r="M21" s="45">
        <v>0</v>
      </c>
      <c r="N21" s="46">
        <v>0</v>
      </c>
      <c r="O21" s="37">
        <v>54.55</v>
      </c>
      <c r="P21" s="38">
        <v>37.880000000000003</v>
      </c>
      <c r="Q21" s="39">
        <v>7.58</v>
      </c>
      <c r="R21" s="27">
        <v>80</v>
      </c>
      <c r="S21" s="27">
        <v>20</v>
      </c>
      <c r="T21" s="28">
        <v>0</v>
      </c>
      <c r="U21" s="27">
        <v>63.82</v>
      </c>
      <c r="V21" s="27">
        <v>36.18</v>
      </c>
      <c r="W21" s="28">
        <v>0</v>
      </c>
      <c r="X21" s="45">
        <v>0</v>
      </c>
      <c r="Y21" s="45">
        <v>0</v>
      </c>
      <c r="Z21" s="46">
        <v>0</v>
      </c>
      <c r="AA21" s="27">
        <v>77.27</v>
      </c>
      <c r="AB21" s="27">
        <v>11.36</v>
      </c>
      <c r="AC21" s="28">
        <v>11.36</v>
      </c>
      <c r="AD21" s="37">
        <v>58.33</v>
      </c>
      <c r="AE21" s="38">
        <v>35.9</v>
      </c>
      <c r="AF21" s="39">
        <v>5.77</v>
      </c>
      <c r="AG21" s="27">
        <v>54.63</v>
      </c>
      <c r="AH21" s="27">
        <v>45.37</v>
      </c>
      <c r="AI21" s="28">
        <v>0</v>
      </c>
    </row>
    <row r="22" spans="1:52" ht="13.5" thickBot="1" x14ac:dyDescent="0.25">
      <c r="A22" s="130"/>
      <c r="B22" s="131" t="s">
        <v>387</v>
      </c>
      <c r="C22" s="135">
        <v>100</v>
      </c>
      <c r="D22" s="136">
        <v>0</v>
      </c>
      <c r="E22" s="140">
        <v>0</v>
      </c>
      <c r="F22" s="161" t="s">
        <v>389</v>
      </c>
      <c r="G22" s="162" t="s">
        <v>389</v>
      </c>
      <c r="H22" s="164" t="s">
        <v>389</v>
      </c>
      <c r="I22" s="135">
        <v>92.31</v>
      </c>
      <c r="J22" s="136">
        <v>7.69</v>
      </c>
      <c r="K22" s="136">
        <v>0</v>
      </c>
      <c r="L22" s="161" t="s">
        <v>389</v>
      </c>
      <c r="M22" s="162" t="s">
        <v>389</v>
      </c>
      <c r="N22" s="164" t="s">
        <v>389</v>
      </c>
      <c r="O22" s="161" t="s">
        <v>389</v>
      </c>
      <c r="P22" s="162" t="s">
        <v>389</v>
      </c>
      <c r="Q22" s="164" t="s">
        <v>389</v>
      </c>
      <c r="R22" s="161" t="s">
        <v>389</v>
      </c>
      <c r="S22" s="162" t="s">
        <v>389</v>
      </c>
      <c r="T22" s="164" t="s">
        <v>389</v>
      </c>
      <c r="U22" s="161" t="s">
        <v>389</v>
      </c>
      <c r="V22" s="162" t="s">
        <v>389</v>
      </c>
      <c r="W22" s="164" t="s">
        <v>389</v>
      </c>
      <c r="X22" s="161" t="s">
        <v>389</v>
      </c>
      <c r="Y22" s="162" t="s">
        <v>389</v>
      </c>
      <c r="Z22" s="164" t="s">
        <v>389</v>
      </c>
      <c r="AA22" s="161" t="s">
        <v>389</v>
      </c>
      <c r="AB22" s="162" t="s">
        <v>389</v>
      </c>
      <c r="AC22" s="164" t="s">
        <v>389</v>
      </c>
      <c r="AD22" s="161" t="s">
        <v>389</v>
      </c>
      <c r="AE22" s="162" t="s">
        <v>389</v>
      </c>
      <c r="AF22" s="164" t="s">
        <v>389</v>
      </c>
      <c r="AG22" s="161" t="s">
        <v>389</v>
      </c>
      <c r="AH22" s="162" t="s">
        <v>389</v>
      </c>
      <c r="AI22" s="164" t="s">
        <v>389</v>
      </c>
    </row>
    <row r="23" spans="1:52" x14ac:dyDescent="0.2">
      <c r="A23" s="179" t="s">
        <v>392</v>
      </c>
      <c r="B23" s="180" t="s">
        <v>374</v>
      </c>
      <c r="C23" s="146">
        <v>0</v>
      </c>
      <c r="D23" s="146">
        <v>0</v>
      </c>
      <c r="E23" s="147">
        <v>0</v>
      </c>
      <c r="F23" s="146">
        <v>0</v>
      </c>
      <c r="G23" s="146">
        <v>0</v>
      </c>
      <c r="H23" s="147">
        <v>0</v>
      </c>
      <c r="I23" s="146">
        <v>0</v>
      </c>
      <c r="J23" s="146">
        <v>0</v>
      </c>
      <c r="K23" s="147">
        <v>0</v>
      </c>
      <c r="L23" s="125">
        <v>66.67</v>
      </c>
      <c r="M23" s="125">
        <v>9.09</v>
      </c>
      <c r="N23" s="126">
        <v>24.24</v>
      </c>
      <c r="O23" s="146">
        <v>0</v>
      </c>
      <c r="P23" s="146">
        <v>0</v>
      </c>
      <c r="Q23" s="147">
        <v>0</v>
      </c>
      <c r="R23" s="122">
        <v>70.83</v>
      </c>
      <c r="S23" s="122">
        <v>20.83</v>
      </c>
      <c r="T23" s="123">
        <v>8.33</v>
      </c>
      <c r="U23" s="125">
        <v>85.71</v>
      </c>
      <c r="V23" s="125">
        <v>14.29</v>
      </c>
      <c r="W23" s="126">
        <v>0</v>
      </c>
      <c r="X23" s="125">
        <v>66.150000000000006</v>
      </c>
      <c r="Y23" s="125">
        <v>10.77</v>
      </c>
      <c r="Z23" s="126">
        <v>23.08</v>
      </c>
      <c r="AA23" s="122">
        <v>79.22</v>
      </c>
      <c r="AB23" s="122">
        <v>20.78</v>
      </c>
      <c r="AC23" s="147">
        <v>0</v>
      </c>
      <c r="AD23" s="146">
        <v>0</v>
      </c>
      <c r="AE23" s="146">
        <v>0</v>
      </c>
      <c r="AF23" s="147">
        <v>0</v>
      </c>
      <c r="AG23" s="146">
        <v>0</v>
      </c>
      <c r="AH23" s="146">
        <v>0</v>
      </c>
      <c r="AI23" s="147">
        <v>0</v>
      </c>
    </row>
    <row r="24" spans="1:52" x14ac:dyDescent="0.2">
      <c r="A24" s="184"/>
      <c r="B24" s="31" t="s">
        <v>376</v>
      </c>
      <c r="C24" s="114"/>
      <c r="D24" s="20"/>
      <c r="E24" s="21"/>
      <c r="F24" s="20"/>
      <c r="G24" s="20"/>
      <c r="H24" s="21"/>
      <c r="I24" s="38"/>
      <c r="J24" s="38"/>
      <c r="K24" s="39"/>
      <c r="L24" s="38"/>
      <c r="M24" s="38"/>
      <c r="N24" s="39"/>
      <c r="O24" s="32"/>
      <c r="P24" s="32"/>
      <c r="Q24" s="197"/>
      <c r="R24" s="20"/>
      <c r="S24" s="20"/>
      <c r="T24" s="21"/>
      <c r="U24" s="38"/>
      <c r="V24" s="38"/>
      <c r="W24" s="39"/>
      <c r="X24" s="38"/>
      <c r="Y24" s="38"/>
      <c r="Z24" s="39"/>
      <c r="AA24" s="32"/>
      <c r="AB24" s="32"/>
      <c r="AC24" s="197"/>
      <c r="AD24" s="20"/>
      <c r="AE24" s="20"/>
      <c r="AF24" s="21"/>
      <c r="AG24" s="45"/>
      <c r="AH24" s="45"/>
      <c r="AI24" s="139"/>
    </row>
    <row r="25" spans="1:52"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3"/>
      <c r="V25" s="203"/>
      <c r="W25" s="207"/>
      <c r="X25" s="166"/>
      <c r="Y25" s="166"/>
      <c r="Z25" s="167"/>
      <c r="AA25" s="208"/>
      <c r="AB25" s="208"/>
      <c r="AC25" s="212"/>
      <c r="AD25" s="203"/>
      <c r="AE25" s="203"/>
      <c r="AF25" s="207"/>
      <c r="AG25" s="209"/>
      <c r="AH25" s="209"/>
      <c r="AI25" s="211"/>
    </row>
    <row r="26" spans="1:52" x14ac:dyDescent="0.2">
      <c r="C26" s="34"/>
      <c r="D26" s="34"/>
      <c r="E26" s="34"/>
      <c r="I26" s="33"/>
      <c r="J26" s="33"/>
      <c r="K26" s="33"/>
      <c r="L26" s="34"/>
      <c r="M26" s="34"/>
      <c r="N26" s="34"/>
      <c r="X26" s="34"/>
      <c r="Y26" s="34"/>
      <c r="Z26" s="34"/>
    </row>
    <row r="27" spans="1:52" x14ac:dyDescent="0.2">
      <c r="C27" s="34"/>
      <c r="D27" s="34"/>
      <c r="E27" s="34"/>
      <c r="I27" s="33"/>
      <c r="J27" s="33"/>
      <c r="K27" s="33"/>
      <c r="L27" s="34"/>
      <c r="M27" s="34"/>
      <c r="N27" s="34"/>
      <c r="X27" s="34"/>
      <c r="Y27" s="34"/>
      <c r="Z27" s="34"/>
    </row>
    <row r="28" spans="1:52" x14ac:dyDescent="0.2">
      <c r="C28" s="34"/>
      <c r="D28" s="34"/>
      <c r="E28" s="34"/>
      <c r="I28" s="33"/>
      <c r="J28" s="33"/>
      <c r="K28" s="33"/>
      <c r="L28" s="34"/>
      <c r="M28" s="34"/>
      <c r="N28" s="34"/>
      <c r="X28" s="34"/>
      <c r="Y28" s="34"/>
      <c r="Z28" s="34"/>
    </row>
    <row r="30" spans="1:52" x14ac:dyDescent="0.2">
      <c r="C30" s="35" t="s">
        <v>35</v>
      </c>
      <c r="D30" s="35"/>
      <c r="E30" s="36"/>
      <c r="F30" s="36"/>
      <c r="G30" s="36"/>
      <c r="H30" s="36"/>
      <c r="I30" s="36"/>
      <c r="J30" s="36"/>
      <c r="K30" s="36"/>
      <c r="L30" s="36"/>
      <c r="M30" s="36"/>
      <c r="N30" s="36"/>
    </row>
    <row r="31" spans="1:52" x14ac:dyDescent="0.2">
      <c r="C31" s="35" t="s">
        <v>36</v>
      </c>
      <c r="D31" s="36"/>
      <c r="E31" s="36"/>
      <c r="F31" s="36"/>
      <c r="G31" s="36"/>
      <c r="H31" s="36"/>
      <c r="I31" s="36"/>
      <c r="J31" s="36"/>
      <c r="K31" s="36"/>
      <c r="L31" s="36"/>
      <c r="M31" s="36"/>
      <c r="N31" s="36"/>
    </row>
  </sheetData>
  <mergeCells count="11">
    <mergeCell ref="R4:T4"/>
    <mergeCell ref="U4:W4"/>
    <mergeCell ref="AA4:AC4"/>
    <mergeCell ref="AD4:AF4"/>
    <mergeCell ref="AG4:AI4"/>
    <mergeCell ref="X4:Z4"/>
    <mergeCell ref="C4:E4"/>
    <mergeCell ref="F4:H4"/>
    <mergeCell ref="I4:K4"/>
    <mergeCell ref="L4:N4"/>
    <mergeCell ref="O4:Q4"/>
  </mergeCells>
  <phoneticPr fontId="4"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N31"/>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35" width="8.875" style="10" customWidth="1"/>
    <col min="36" max="16384" width="11" style="9"/>
  </cols>
  <sheetData>
    <row r="1" spans="1:40" x14ac:dyDescent="0.2">
      <c r="A1" s="8" t="s">
        <v>397</v>
      </c>
    </row>
    <row r="2" spans="1:40" x14ac:dyDescent="0.2">
      <c r="A2" s="8" t="s">
        <v>187</v>
      </c>
    </row>
    <row r="4" spans="1:40" ht="109.35" customHeight="1" x14ac:dyDescent="0.2">
      <c r="C4" s="244" t="s">
        <v>188</v>
      </c>
      <c r="D4" s="245"/>
      <c r="E4" s="246"/>
      <c r="F4" s="244" t="s">
        <v>189</v>
      </c>
      <c r="G4" s="245"/>
      <c r="H4" s="246"/>
      <c r="I4" s="247" t="s">
        <v>190</v>
      </c>
      <c r="J4" s="245"/>
      <c r="K4" s="245"/>
      <c r="L4" s="244" t="s">
        <v>191</v>
      </c>
      <c r="M4" s="245"/>
      <c r="N4" s="246"/>
      <c r="O4" s="247" t="s">
        <v>192</v>
      </c>
      <c r="P4" s="245"/>
      <c r="Q4" s="245"/>
      <c r="R4" s="244" t="s">
        <v>193</v>
      </c>
      <c r="S4" s="245"/>
      <c r="T4" s="246"/>
      <c r="U4" s="247" t="s">
        <v>194</v>
      </c>
      <c r="V4" s="245"/>
      <c r="W4" s="245"/>
      <c r="X4" s="244" t="s">
        <v>195</v>
      </c>
      <c r="Y4" s="245"/>
      <c r="Z4" s="246"/>
      <c r="AA4" s="247" t="s">
        <v>196</v>
      </c>
      <c r="AB4" s="245"/>
      <c r="AC4" s="245"/>
      <c r="AD4" s="244" t="s">
        <v>197</v>
      </c>
      <c r="AE4" s="245"/>
      <c r="AF4" s="246"/>
      <c r="AG4" s="247" t="s">
        <v>198</v>
      </c>
      <c r="AH4" s="245"/>
      <c r="AI4" s="246"/>
    </row>
    <row r="5" spans="1:40" x14ac:dyDescent="0.2">
      <c r="A5" s="11" t="s">
        <v>9</v>
      </c>
      <c r="C5" s="12" t="s">
        <v>10</v>
      </c>
      <c r="D5" s="13" t="s">
        <v>11</v>
      </c>
      <c r="E5" s="14"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3" t="s">
        <v>10</v>
      </c>
      <c r="AB5" s="13" t="s">
        <v>11</v>
      </c>
      <c r="AC5" s="13" t="s">
        <v>12</v>
      </c>
      <c r="AD5" s="12" t="s">
        <v>10</v>
      </c>
      <c r="AE5" s="13" t="s">
        <v>11</v>
      </c>
      <c r="AF5" s="14" t="s">
        <v>12</v>
      </c>
      <c r="AG5" s="13" t="s">
        <v>10</v>
      </c>
      <c r="AH5" s="13" t="s">
        <v>11</v>
      </c>
      <c r="AI5" s="14" t="s">
        <v>12</v>
      </c>
    </row>
    <row r="6" spans="1:40" x14ac:dyDescent="0.2">
      <c r="A6" s="15" t="s">
        <v>13</v>
      </c>
      <c r="B6" s="16" t="s">
        <v>14</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c r="X6" s="17">
        <v>0</v>
      </c>
      <c r="Y6" s="18">
        <v>0</v>
      </c>
      <c r="Z6" s="19">
        <v>0</v>
      </c>
      <c r="AA6" s="17">
        <v>0</v>
      </c>
      <c r="AB6" s="18">
        <v>0</v>
      </c>
      <c r="AC6" s="19">
        <v>0</v>
      </c>
      <c r="AD6" s="17">
        <v>0</v>
      </c>
      <c r="AE6" s="18">
        <v>0</v>
      </c>
      <c r="AF6" s="19">
        <v>0</v>
      </c>
      <c r="AG6" s="17">
        <v>0</v>
      </c>
      <c r="AH6" s="18">
        <v>0</v>
      </c>
      <c r="AI6" s="19">
        <v>0</v>
      </c>
    </row>
    <row r="7" spans="1:40" x14ac:dyDescent="0.2">
      <c r="A7" s="22"/>
      <c r="B7" s="16" t="s">
        <v>15</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v>0</v>
      </c>
      <c r="Y7" s="18">
        <v>0</v>
      </c>
      <c r="Z7" s="19">
        <v>0</v>
      </c>
      <c r="AA7" s="17">
        <v>0</v>
      </c>
      <c r="AB7" s="18">
        <v>0</v>
      </c>
      <c r="AC7" s="19">
        <v>0</v>
      </c>
      <c r="AD7" s="17">
        <v>0</v>
      </c>
      <c r="AE7" s="18">
        <v>0</v>
      </c>
      <c r="AF7" s="19">
        <v>0</v>
      </c>
      <c r="AG7" s="17">
        <v>0</v>
      </c>
      <c r="AH7" s="18">
        <v>0</v>
      </c>
      <c r="AI7" s="19">
        <v>0</v>
      </c>
    </row>
    <row r="8" spans="1:40" x14ac:dyDescent="0.2">
      <c r="A8" s="15" t="s">
        <v>16</v>
      </c>
      <c r="B8" s="16" t="s">
        <v>17</v>
      </c>
      <c r="C8" s="17">
        <v>0</v>
      </c>
      <c r="D8" s="18">
        <v>0</v>
      </c>
      <c r="E8" s="19">
        <v>0</v>
      </c>
      <c r="F8" s="17">
        <v>0</v>
      </c>
      <c r="G8" s="18">
        <v>0</v>
      </c>
      <c r="H8" s="19">
        <v>0</v>
      </c>
      <c r="I8" s="17">
        <v>0</v>
      </c>
      <c r="J8" s="18">
        <v>0</v>
      </c>
      <c r="K8" s="19">
        <v>0</v>
      </c>
      <c r="L8" s="17">
        <v>0</v>
      </c>
      <c r="M8" s="18">
        <v>0</v>
      </c>
      <c r="N8" s="19">
        <v>0</v>
      </c>
      <c r="O8" s="17">
        <v>0</v>
      </c>
      <c r="P8" s="18">
        <v>0</v>
      </c>
      <c r="Q8" s="19">
        <v>0</v>
      </c>
      <c r="R8" s="17">
        <v>0</v>
      </c>
      <c r="S8" s="18">
        <v>0</v>
      </c>
      <c r="T8" s="19">
        <v>0</v>
      </c>
      <c r="U8" s="17">
        <v>0</v>
      </c>
      <c r="V8" s="18">
        <v>0</v>
      </c>
      <c r="W8" s="19">
        <v>0</v>
      </c>
      <c r="X8" s="17">
        <v>0</v>
      </c>
      <c r="Y8" s="18">
        <v>0</v>
      </c>
      <c r="Z8" s="19">
        <v>0</v>
      </c>
      <c r="AA8" s="20">
        <v>50</v>
      </c>
      <c r="AB8" s="20">
        <v>31.82</v>
      </c>
      <c r="AC8" s="20">
        <v>18.18</v>
      </c>
      <c r="AD8" s="23">
        <v>63.16</v>
      </c>
      <c r="AE8" s="20">
        <v>21.05</v>
      </c>
      <c r="AF8" s="21">
        <v>15.79</v>
      </c>
      <c r="AG8" s="17">
        <v>0</v>
      </c>
      <c r="AH8" s="18">
        <v>0</v>
      </c>
      <c r="AI8" s="19">
        <v>0</v>
      </c>
    </row>
    <row r="9" spans="1:40" x14ac:dyDescent="0.2">
      <c r="A9" s="22"/>
      <c r="B9" s="16" t="s">
        <v>18</v>
      </c>
      <c r="C9" s="17">
        <v>0</v>
      </c>
      <c r="D9" s="18">
        <v>0</v>
      </c>
      <c r="E9" s="19">
        <v>0</v>
      </c>
      <c r="F9" s="17">
        <v>0</v>
      </c>
      <c r="G9" s="18">
        <v>0</v>
      </c>
      <c r="H9" s="19">
        <v>0</v>
      </c>
      <c r="I9" s="17">
        <v>0</v>
      </c>
      <c r="J9" s="18">
        <v>0</v>
      </c>
      <c r="K9" s="19">
        <v>0</v>
      </c>
      <c r="L9" s="17">
        <v>0</v>
      </c>
      <c r="M9" s="18">
        <v>0</v>
      </c>
      <c r="N9" s="19">
        <v>0</v>
      </c>
      <c r="O9" s="17">
        <v>0</v>
      </c>
      <c r="P9" s="18">
        <v>0</v>
      </c>
      <c r="Q9" s="19">
        <v>0</v>
      </c>
      <c r="R9" s="37">
        <v>60</v>
      </c>
      <c r="S9" s="38">
        <v>30</v>
      </c>
      <c r="T9" s="39">
        <v>10</v>
      </c>
      <c r="U9" s="17">
        <v>0</v>
      </c>
      <c r="V9" s="18">
        <v>0</v>
      </c>
      <c r="W9" s="19">
        <v>0</v>
      </c>
      <c r="X9" s="23">
        <v>53.85</v>
      </c>
      <c r="Y9" s="20">
        <v>38.46</v>
      </c>
      <c r="Z9" s="21">
        <v>7.69</v>
      </c>
      <c r="AA9" s="20">
        <v>43.75</v>
      </c>
      <c r="AB9" s="20">
        <v>43.75</v>
      </c>
      <c r="AC9" s="20">
        <v>12.5</v>
      </c>
      <c r="AD9" s="17">
        <v>0</v>
      </c>
      <c r="AE9" s="18">
        <v>0</v>
      </c>
      <c r="AF9" s="19">
        <v>0</v>
      </c>
      <c r="AG9" s="20">
        <v>38.46</v>
      </c>
      <c r="AH9" s="20">
        <v>46.15</v>
      </c>
      <c r="AI9" s="21">
        <v>15.38</v>
      </c>
    </row>
    <row r="10" spans="1:40" x14ac:dyDescent="0.2">
      <c r="A10" s="15" t="s">
        <v>19</v>
      </c>
      <c r="B10" s="16" t="s">
        <v>20</v>
      </c>
      <c r="C10" s="23">
        <v>61.05</v>
      </c>
      <c r="D10" s="20">
        <v>18.420000000000002</v>
      </c>
      <c r="E10" s="21">
        <v>20.53</v>
      </c>
      <c r="F10" s="23">
        <v>66.42</v>
      </c>
      <c r="G10" s="20">
        <v>24.63</v>
      </c>
      <c r="H10" s="21">
        <v>8.9600000000000009</v>
      </c>
      <c r="I10" s="18">
        <v>0</v>
      </c>
      <c r="J10" s="18">
        <v>0</v>
      </c>
      <c r="K10" s="19">
        <v>0</v>
      </c>
      <c r="L10" s="18">
        <v>0</v>
      </c>
      <c r="M10" s="18">
        <v>0</v>
      </c>
      <c r="N10" s="19">
        <v>0</v>
      </c>
      <c r="O10" s="18">
        <v>0</v>
      </c>
      <c r="P10" s="18">
        <v>0</v>
      </c>
      <c r="Q10" s="19">
        <v>0</v>
      </c>
      <c r="R10" s="17">
        <v>0</v>
      </c>
      <c r="S10" s="18">
        <v>0</v>
      </c>
      <c r="T10" s="19">
        <v>0</v>
      </c>
      <c r="U10" s="17">
        <v>0</v>
      </c>
      <c r="V10" s="18">
        <v>0</v>
      </c>
      <c r="W10" s="19">
        <v>0</v>
      </c>
      <c r="X10" s="17">
        <v>0</v>
      </c>
      <c r="Y10" s="18">
        <v>0</v>
      </c>
      <c r="Z10" s="19">
        <v>0</v>
      </c>
      <c r="AA10" s="37">
        <v>66.42</v>
      </c>
      <c r="AB10" s="38">
        <v>24.63</v>
      </c>
      <c r="AC10" s="39">
        <v>8.9600000000000009</v>
      </c>
      <c r="AD10" s="23">
        <v>81.900000000000006</v>
      </c>
      <c r="AE10" s="20">
        <v>10.34</v>
      </c>
      <c r="AF10" s="21">
        <v>7.76</v>
      </c>
      <c r="AG10" s="17">
        <v>0</v>
      </c>
      <c r="AH10" s="18">
        <v>0</v>
      </c>
      <c r="AI10" s="19">
        <v>0</v>
      </c>
    </row>
    <row r="11" spans="1:40" x14ac:dyDescent="0.2">
      <c r="A11" s="22"/>
      <c r="B11" s="16" t="s">
        <v>21</v>
      </c>
      <c r="C11" s="17">
        <v>0</v>
      </c>
      <c r="D11" s="18">
        <v>0</v>
      </c>
      <c r="E11" s="19">
        <v>0</v>
      </c>
      <c r="F11" s="20">
        <v>42.06</v>
      </c>
      <c r="G11" s="20">
        <v>39.68</v>
      </c>
      <c r="H11" s="21">
        <v>18.25</v>
      </c>
      <c r="I11" s="18">
        <v>0</v>
      </c>
      <c r="J11" s="18">
        <v>0</v>
      </c>
      <c r="K11" s="19">
        <v>0</v>
      </c>
      <c r="L11" s="20">
        <v>66.36</v>
      </c>
      <c r="M11" s="20">
        <v>25.45</v>
      </c>
      <c r="N11" s="21">
        <v>8.18</v>
      </c>
      <c r="O11" s="18">
        <v>0</v>
      </c>
      <c r="P11" s="18">
        <v>0</v>
      </c>
      <c r="Q11" s="19">
        <v>0</v>
      </c>
      <c r="R11" s="23">
        <v>76.47</v>
      </c>
      <c r="S11" s="20">
        <v>22.35</v>
      </c>
      <c r="T11" s="21">
        <v>1.18</v>
      </c>
      <c r="U11" s="17">
        <v>0</v>
      </c>
      <c r="V11" s="18">
        <v>0</v>
      </c>
      <c r="W11" s="19">
        <v>0</v>
      </c>
      <c r="X11" s="23">
        <v>57.45</v>
      </c>
      <c r="Y11" s="20">
        <v>34.04</v>
      </c>
      <c r="Z11" s="21">
        <v>8.51</v>
      </c>
      <c r="AA11" s="20">
        <v>42.06</v>
      </c>
      <c r="AB11" s="20">
        <v>39.68</v>
      </c>
      <c r="AC11" s="20">
        <v>18.25</v>
      </c>
      <c r="AD11" s="17">
        <v>0</v>
      </c>
      <c r="AE11" s="18">
        <v>0</v>
      </c>
      <c r="AF11" s="19">
        <v>0</v>
      </c>
      <c r="AG11" s="20">
        <v>77.17</v>
      </c>
      <c r="AH11" s="20">
        <v>21.74</v>
      </c>
      <c r="AI11" s="21">
        <v>1.0900000000000001</v>
      </c>
    </row>
    <row r="12" spans="1:40" x14ac:dyDescent="0.2">
      <c r="A12" s="15" t="s">
        <v>22</v>
      </c>
      <c r="B12" s="16" t="s">
        <v>23</v>
      </c>
      <c r="C12" s="17">
        <v>0</v>
      </c>
      <c r="D12" s="18">
        <v>0</v>
      </c>
      <c r="E12" s="19">
        <v>0</v>
      </c>
      <c r="F12" s="18">
        <v>0</v>
      </c>
      <c r="G12" s="18">
        <v>0</v>
      </c>
      <c r="H12" s="19">
        <v>0</v>
      </c>
      <c r="I12" s="18">
        <v>0</v>
      </c>
      <c r="J12" s="18">
        <v>0</v>
      </c>
      <c r="K12" s="19">
        <v>0</v>
      </c>
      <c r="L12" s="18">
        <v>0</v>
      </c>
      <c r="M12" s="18">
        <v>0</v>
      </c>
      <c r="N12" s="19">
        <v>0</v>
      </c>
      <c r="O12" s="18">
        <v>0</v>
      </c>
      <c r="P12" s="18">
        <v>0</v>
      </c>
      <c r="Q12" s="19">
        <v>0</v>
      </c>
      <c r="R12" s="17">
        <v>0</v>
      </c>
      <c r="S12" s="18">
        <v>0</v>
      </c>
      <c r="T12" s="19">
        <v>0</v>
      </c>
      <c r="U12" s="17">
        <v>0</v>
      </c>
      <c r="V12" s="18">
        <v>0</v>
      </c>
      <c r="W12" s="19">
        <v>0</v>
      </c>
      <c r="X12" s="17">
        <v>0</v>
      </c>
      <c r="Y12" s="18">
        <v>0</v>
      </c>
      <c r="Z12" s="19">
        <v>0</v>
      </c>
      <c r="AA12" s="17">
        <v>0</v>
      </c>
      <c r="AB12" s="18">
        <v>0</v>
      </c>
      <c r="AC12" s="19">
        <v>0</v>
      </c>
      <c r="AD12" s="17">
        <v>0</v>
      </c>
      <c r="AE12" s="18">
        <v>0</v>
      </c>
      <c r="AF12" s="19">
        <v>0</v>
      </c>
      <c r="AG12" s="17">
        <v>0</v>
      </c>
      <c r="AH12" s="18">
        <v>0</v>
      </c>
      <c r="AI12" s="19">
        <v>0</v>
      </c>
    </row>
    <row r="13" spans="1:40" x14ac:dyDescent="0.2">
      <c r="A13" s="22"/>
      <c r="B13" s="16" t="s">
        <v>24</v>
      </c>
      <c r="C13" s="18">
        <v>0</v>
      </c>
      <c r="D13" s="18">
        <v>0</v>
      </c>
      <c r="E13" s="19">
        <v>0</v>
      </c>
      <c r="F13" s="18">
        <v>0</v>
      </c>
      <c r="G13" s="18">
        <v>0</v>
      </c>
      <c r="H13" s="19">
        <v>0</v>
      </c>
      <c r="I13" s="18">
        <v>0</v>
      </c>
      <c r="J13" s="18">
        <v>0</v>
      </c>
      <c r="K13" s="19">
        <v>0</v>
      </c>
      <c r="L13" s="18">
        <v>0</v>
      </c>
      <c r="M13" s="18">
        <v>0</v>
      </c>
      <c r="N13" s="19">
        <v>0</v>
      </c>
      <c r="O13" s="18">
        <v>0</v>
      </c>
      <c r="P13" s="18">
        <v>0</v>
      </c>
      <c r="Q13" s="18">
        <v>0</v>
      </c>
      <c r="R13" s="23">
        <v>62.77</v>
      </c>
      <c r="S13" s="20">
        <v>32.979999999999997</v>
      </c>
      <c r="T13" s="21">
        <v>4.26</v>
      </c>
      <c r="U13" s="18">
        <v>0</v>
      </c>
      <c r="V13" s="18">
        <v>0</v>
      </c>
      <c r="W13" s="18">
        <v>0</v>
      </c>
      <c r="X13" s="23">
        <v>46.84</v>
      </c>
      <c r="Y13" s="20">
        <v>50.63</v>
      </c>
      <c r="Z13" s="21">
        <v>2.5299999999999998</v>
      </c>
      <c r="AA13" s="18">
        <v>0</v>
      </c>
      <c r="AB13" s="18">
        <v>0</v>
      </c>
      <c r="AC13" s="18">
        <v>0</v>
      </c>
      <c r="AD13" s="23">
        <v>69.680000000000007</v>
      </c>
      <c r="AE13" s="20">
        <v>27.13</v>
      </c>
      <c r="AF13" s="21">
        <v>3.19</v>
      </c>
      <c r="AG13" s="20">
        <v>82.86</v>
      </c>
      <c r="AH13" s="20">
        <v>16.190000000000001</v>
      </c>
      <c r="AI13" s="21">
        <v>0.95</v>
      </c>
    </row>
    <row r="14" spans="1:40" x14ac:dyDescent="0.2">
      <c r="A14" s="15" t="s">
        <v>26</v>
      </c>
      <c r="B14" s="16" t="s">
        <v>27</v>
      </c>
      <c r="C14" s="23">
        <v>52.7</v>
      </c>
      <c r="D14" s="20">
        <v>47.3</v>
      </c>
      <c r="E14" s="21">
        <v>0</v>
      </c>
      <c r="F14" s="20">
        <v>63.2</v>
      </c>
      <c r="G14" s="20">
        <v>36.799999999999997</v>
      </c>
      <c r="H14" s="21">
        <v>0</v>
      </c>
      <c r="I14" s="18">
        <v>0</v>
      </c>
      <c r="J14" s="18">
        <v>0</v>
      </c>
      <c r="K14" s="19">
        <v>0</v>
      </c>
      <c r="L14" s="20">
        <v>47.13</v>
      </c>
      <c r="M14" s="20">
        <v>50.57</v>
      </c>
      <c r="N14" s="21">
        <v>2.2999999999999998</v>
      </c>
      <c r="O14" s="18">
        <v>0</v>
      </c>
      <c r="P14" s="18">
        <v>0</v>
      </c>
      <c r="Q14" s="19">
        <v>0</v>
      </c>
      <c r="R14" s="18">
        <v>0</v>
      </c>
      <c r="S14" s="18">
        <v>0</v>
      </c>
      <c r="T14" s="19">
        <v>0</v>
      </c>
      <c r="U14" s="18">
        <v>0</v>
      </c>
      <c r="V14" s="18">
        <v>0</v>
      </c>
      <c r="W14" s="18">
        <v>0</v>
      </c>
      <c r="X14" s="17">
        <v>0</v>
      </c>
      <c r="Y14" s="18">
        <v>0</v>
      </c>
      <c r="Z14" s="19">
        <v>0</v>
      </c>
      <c r="AA14" s="20">
        <v>63.2</v>
      </c>
      <c r="AB14" s="20">
        <v>36.799999999999997</v>
      </c>
      <c r="AC14" s="20">
        <v>0</v>
      </c>
      <c r="AD14" s="17">
        <v>0</v>
      </c>
      <c r="AE14" s="18">
        <v>0</v>
      </c>
      <c r="AF14" s="19">
        <v>0</v>
      </c>
      <c r="AG14" s="18">
        <v>0</v>
      </c>
      <c r="AH14" s="18">
        <v>0</v>
      </c>
      <c r="AI14" s="19">
        <v>0</v>
      </c>
      <c r="AJ14" s="90"/>
      <c r="AK14" s="90"/>
      <c r="AL14" s="90"/>
      <c r="AM14" s="90"/>
      <c r="AN14" s="90"/>
    </row>
    <row r="15" spans="1:40" x14ac:dyDescent="0.2">
      <c r="A15" s="24"/>
      <c r="B15" s="16" t="s">
        <v>28</v>
      </c>
      <c r="C15" s="17">
        <v>0</v>
      </c>
      <c r="D15" s="18">
        <v>0</v>
      </c>
      <c r="E15" s="19">
        <v>0</v>
      </c>
      <c r="F15" s="20">
        <v>53.66</v>
      </c>
      <c r="G15" s="20">
        <v>43.9</v>
      </c>
      <c r="H15" s="21">
        <v>2.44</v>
      </c>
      <c r="I15" s="18">
        <v>0</v>
      </c>
      <c r="J15" s="18">
        <v>0</v>
      </c>
      <c r="K15" s="19">
        <v>0</v>
      </c>
      <c r="L15" s="18">
        <v>0</v>
      </c>
      <c r="M15" s="18">
        <v>0</v>
      </c>
      <c r="N15" s="19">
        <v>0</v>
      </c>
      <c r="O15" s="18">
        <v>0</v>
      </c>
      <c r="P15" s="18">
        <v>0</v>
      </c>
      <c r="Q15" s="19">
        <v>0</v>
      </c>
      <c r="R15" s="18">
        <v>0</v>
      </c>
      <c r="S15" s="18">
        <v>0</v>
      </c>
      <c r="T15" s="19">
        <v>0</v>
      </c>
      <c r="U15" s="18">
        <v>0</v>
      </c>
      <c r="V15" s="18">
        <v>0</v>
      </c>
      <c r="W15" s="19">
        <v>0</v>
      </c>
      <c r="X15" s="20">
        <v>63.78</v>
      </c>
      <c r="Y15" s="20">
        <v>33.86</v>
      </c>
      <c r="Z15" s="21">
        <v>2.36</v>
      </c>
      <c r="AA15" s="20">
        <v>53.66</v>
      </c>
      <c r="AB15" s="20">
        <v>43.9</v>
      </c>
      <c r="AC15" s="20">
        <v>2.44</v>
      </c>
      <c r="AD15" s="23">
        <v>100</v>
      </c>
      <c r="AE15" s="20">
        <v>0</v>
      </c>
      <c r="AF15" s="21">
        <v>0</v>
      </c>
      <c r="AG15" s="18">
        <v>0</v>
      </c>
      <c r="AH15" s="18">
        <v>0</v>
      </c>
      <c r="AI15" s="19">
        <v>0</v>
      </c>
      <c r="AJ15" s="90"/>
      <c r="AK15" s="90"/>
      <c r="AL15" s="90"/>
      <c r="AM15" s="90"/>
      <c r="AN15" s="90"/>
    </row>
    <row r="16" spans="1:40" s="30" customFormat="1" x14ac:dyDescent="0.2">
      <c r="A16" s="25" t="s">
        <v>29</v>
      </c>
      <c r="B16" s="16" t="s">
        <v>30</v>
      </c>
      <c r="C16" s="23">
        <v>39.47</v>
      </c>
      <c r="D16" s="20">
        <v>36.840000000000003</v>
      </c>
      <c r="E16" s="21">
        <v>23.68</v>
      </c>
      <c r="F16" s="20">
        <v>44.19</v>
      </c>
      <c r="G16" s="20">
        <v>47.09</v>
      </c>
      <c r="H16" s="21">
        <v>8.7200000000000006</v>
      </c>
      <c r="I16" s="18">
        <v>0</v>
      </c>
      <c r="J16" s="18">
        <v>0</v>
      </c>
      <c r="K16" s="19">
        <v>0</v>
      </c>
      <c r="L16" s="27">
        <v>52.94</v>
      </c>
      <c r="M16" s="27">
        <v>25.67</v>
      </c>
      <c r="N16" s="28">
        <v>21.39</v>
      </c>
      <c r="O16" s="18">
        <v>0</v>
      </c>
      <c r="P16" s="18">
        <v>0</v>
      </c>
      <c r="Q16" s="19">
        <v>0</v>
      </c>
      <c r="R16" s="18">
        <v>0</v>
      </c>
      <c r="S16" s="18">
        <v>0</v>
      </c>
      <c r="T16" s="19">
        <v>0</v>
      </c>
      <c r="U16" s="18">
        <v>0</v>
      </c>
      <c r="V16" s="18">
        <v>0</v>
      </c>
      <c r="W16" s="19">
        <v>0</v>
      </c>
      <c r="X16" s="18">
        <v>0</v>
      </c>
      <c r="Y16" s="18">
        <v>0</v>
      </c>
      <c r="Z16" s="19">
        <v>0</v>
      </c>
      <c r="AA16" s="40">
        <v>44.19</v>
      </c>
      <c r="AB16" s="40">
        <v>47.09</v>
      </c>
      <c r="AC16" s="40">
        <v>8.7200000000000006</v>
      </c>
      <c r="AD16" s="41">
        <v>100</v>
      </c>
      <c r="AE16" s="29">
        <v>0</v>
      </c>
      <c r="AF16" s="42">
        <v>0</v>
      </c>
      <c r="AG16" s="29">
        <v>88.24</v>
      </c>
      <c r="AH16" s="29">
        <v>11.76</v>
      </c>
      <c r="AI16" s="42">
        <v>0</v>
      </c>
      <c r="AJ16" s="90"/>
      <c r="AK16" s="90"/>
      <c r="AL16" s="90"/>
      <c r="AM16" s="90"/>
      <c r="AN16" s="90"/>
    </row>
    <row r="17" spans="1:40" s="32" customFormat="1" x14ac:dyDescent="0.2">
      <c r="A17" s="31"/>
      <c r="B17" s="16" t="s">
        <v>31</v>
      </c>
      <c r="C17" s="18">
        <v>0</v>
      </c>
      <c r="D17" s="18">
        <v>0</v>
      </c>
      <c r="E17" s="19">
        <v>0</v>
      </c>
      <c r="F17" s="20">
        <v>29.06</v>
      </c>
      <c r="G17" s="20">
        <v>66.67</v>
      </c>
      <c r="H17" s="21">
        <v>4.2699999999999996</v>
      </c>
      <c r="I17" s="18">
        <v>0</v>
      </c>
      <c r="J17" s="18">
        <v>0</v>
      </c>
      <c r="K17" s="19">
        <v>0</v>
      </c>
      <c r="L17" s="18">
        <v>0</v>
      </c>
      <c r="M17" s="18">
        <v>0</v>
      </c>
      <c r="N17" s="19">
        <v>0</v>
      </c>
      <c r="O17" s="18">
        <v>0</v>
      </c>
      <c r="P17" s="18">
        <v>0</v>
      </c>
      <c r="Q17" s="19">
        <v>0</v>
      </c>
      <c r="R17" s="20">
        <v>91.89</v>
      </c>
      <c r="S17" s="20">
        <v>8.11</v>
      </c>
      <c r="T17" s="21">
        <v>0</v>
      </c>
      <c r="U17" s="18">
        <v>0</v>
      </c>
      <c r="V17" s="18">
        <v>0</v>
      </c>
      <c r="W17" s="19">
        <v>0</v>
      </c>
      <c r="X17" s="20">
        <v>71.430000000000007</v>
      </c>
      <c r="Y17" s="20">
        <v>27.14</v>
      </c>
      <c r="Z17" s="21">
        <v>1.43</v>
      </c>
      <c r="AA17" s="20">
        <v>29.06</v>
      </c>
      <c r="AB17" s="20">
        <v>66.67</v>
      </c>
      <c r="AC17" s="21">
        <v>4.2699999999999996</v>
      </c>
      <c r="AD17" s="20">
        <v>77.53</v>
      </c>
      <c r="AE17" s="20">
        <v>19.100000000000001</v>
      </c>
      <c r="AF17" s="21">
        <v>3.37</v>
      </c>
      <c r="AG17" s="18">
        <v>0</v>
      </c>
      <c r="AH17" s="18">
        <v>0</v>
      </c>
      <c r="AI17" s="19">
        <v>0</v>
      </c>
      <c r="AJ17" s="90"/>
      <c r="AK17" s="90"/>
      <c r="AL17" s="90"/>
      <c r="AM17" s="90"/>
      <c r="AN17" s="90"/>
    </row>
    <row r="18" spans="1:40" x14ac:dyDescent="0.2">
      <c r="A18" s="15" t="s">
        <v>32</v>
      </c>
      <c r="B18" s="16" t="s">
        <v>33</v>
      </c>
      <c r="C18" s="23">
        <v>43.18</v>
      </c>
      <c r="D18" s="20">
        <v>35.229999999999997</v>
      </c>
      <c r="E18" s="21">
        <v>21.59</v>
      </c>
      <c r="F18" s="20">
        <v>52.17</v>
      </c>
      <c r="G18" s="20">
        <v>37.270000000000003</v>
      </c>
      <c r="H18" s="21">
        <v>10.56</v>
      </c>
      <c r="I18" s="18">
        <v>0</v>
      </c>
      <c r="J18" s="18">
        <v>0</v>
      </c>
      <c r="K18" s="19">
        <v>0</v>
      </c>
      <c r="L18" s="20">
        <v>47.06</v>
      </c>
      <c r="M18" s="20">
        <v>34.119999999999997</v>
      </c>
      <c r="N18" s="21">
        <v>18.82</v>
      </c>
      <c r="O18" s="18">
        <v>0</v>
      </c>
      <c r="P18" s="18">
        <v>0</v>
      </c>
      <c r="Q18" s="19">
        <v>0</v>
      </c>
      <c r="R18" s="18">
        <v>0</v>
      </c>
      <c r="S18" s="18">
        <v>0</v>
      </c>
      <c r="T18" s="19">
        <v>0</v>
      </c>
      <c r="U18" s="18">
        <v>0</v>
      </c>
      <c r="V18" s="18">
        <v>0</v>
      </c>
      <c r="W18" s="19">
        <v>0</v>
      </c>
      <c r="X18" s="18">
        <v>0</v>
      </c>
      <c r="Y18" s="18">
        <v>0</v>
      </c>
      <c r="Z18" s="19">
        <v>0</v>
      </c>
      <c r="AA18" s="20">
        <v>52.17</v>
      </c>
      <c r="AB18" s="20">
        <v>37.270000000000003</v>
      </c>
      <c r="AC18" s="21">
        <v>10.56</v>
      </c>
      <c r="AD18" s="18">
        <v>0</v>
      </c>
      <c r="AE18" s="18">
        <v>0</v>
      </c>
      <c r="AF18" s="19">
        <v>0</v>
      </c>
      <c r="AG18" s="23">
        <v>42.86</v>
      </c>
      <c r="AH18" s="20">
        <v>44.05</v>
      </c>
      <c r="AI18" s="21">
        <v>13.1</v>
      </c>
    </row>
    <row r="19" spans="1:40" x14ac:dyDescent="0.2">
      <c r="A19" s="22"/>
      <c r="B19" s="16" t="s">
        <v>34</v>
      </c>
      <c r="C19" s="17">
        <v>0</v>
      </c>
      <c r="D19" s="18">
        <v>0</v>
      </c>
      <c r="E19" s="19">
        <v>0</v>
      </c>
      <c r="F19" s="20">
        <v>53.74</v>
      </c>
      <c r="G19" s="20">
        <v>37.409999999999997</v>
      </c>
      <c r="H19" s="21">
        <v>8.84</v>
      </c>
      <c r="I19" s="18">
        <v>0</v>
      </c>
      <c r="J19" s="18">
        <v>0</v>
      </c>
      <c r="K19" s="19">
        <v>0</v>
      </c>
      <c r="L19" s="18">
        <v>0</v>
      </c>
      <c r="M19" s="18">
        <v>0</v>
      </c>
      <c r="N19" s="19">
        <v>0</v>
      </c>
      <c r="O19" s="18">
        <v>0</v>
      </c>
      <c r="P19" s="18">
        <v>0</v>
      </c>
      <c r="Q19" s="19">
        <v>0</v>
      </c>
      <c r="R19" s="23">
        <v>79.22</v>
      </c>
      <c r="S19" s="20">
        <v>14.29</v>
      </c>
      <c r="T19" s="21">
        <v>6.49</v>
      </c>
      <c r="U19" s="18">
        <v>0</v>
      </c>
      <c r="V19" s="18">
        <v>0</v>
      </c>
      <c r="W19" s="19">
        <v>0</v>
      </c>
      <c r="X19" s="20">
        <v>69.599999999999994</v>
      </c>
      <c r="Y19" s="20">
        <v>29.11</v>
      </c>
      <c r="Z19" s="21">
        <v>1.27</v>
      </c>
      <c r="AA19" s="23">
        <v>53.74</v>
      </c>
      <c r="AB19" s="20">
        <v>37.409999999999997</v>
      </c>
      <c r="AC19" s="21">
        <v>8.84</v>
      </c>
      <c r="AD19" s="23">
        <v>82.93</v>
      </c>
      <c r="AE19" s="20">
        <v>8.1300000000000008</v>
      </c>
      <c r="AF19" s="21">
        <v>8.94</v>
      </c>
      <c r="AG19" s="17">
        <v>0</v>
      </c>
      <c r="AH19" s="18">
        <v>0</v>
      </c>
      <c r="AI19" s="19">
        <v>0</v>
      </c>
    </row>
    <row r="20" spans="1:40" x14ac:dyDescent="0.2">
      <c r="A20" s="128" t="s">
        <v>102</v>
      </c>
      <c r="B20" s="56" t="s">
        <v>371</v>
      </c>
      <c r="C20" s="43">
        <v>43.64</v>
      </c>
      <c r="D20" s="40">
        <v>40.909999999999997</v>
      </c>
      <c r="E20" s="40">
        <v>15.45</v>
      </c>
      <c r="F20" s="43">
        <v>62.84</v>
      </c>
      <c r="G20" s="40">
        <v>37.159999999999997</v>
      </c>
      <c r="H20" s="44">
        <v>0</v>
      </c>
      <c r="I20" s="53">
        <v>0</v>
      </c>
      <c r="J20" s="54">
        <v>0</v>
      </c>
      <c r="K20" s="55">
        <v>0</v>
      </c>
      <c r="L20" s="50">
        <v>31.79</v>
      </c>
      <c r="M20" s="50">
        <v>49.67</v>
      </c>
      <c r="N20" s="58">
        <v>18.54</v>
      </c>
      <c r="O20" s="54">
        <v>0</v>
      </c>
      <c r="P20" s="54">
        <v>0</v>
      </c>
      <c r="Q20" s="55">
        <v>0</v>
      </c>
      <c r="R20" s="53">
        <v>0</v>
      </c>
      <c r="S20" s="54">
        <v>0</v>
      </c>
      <c r="T20" s="55">
        <v>0</v>
      </c>
      <c r="U20" s="53">
        <v>0</v>
      </c>
      <c r="V20" s="54">
        <v>0</v>
      </c>
      <c r="W20" s="55">
        <v>0</v>
      </c>
      <c r="X20" s="53">
        <v>0</v>
      </c>
      <c r="Y20" s="54">
        <v>0</v>
      </c>
      <c r="Z20" s="55">
        <v>0</v>
      </c>
      <c r="AA20" s="50">
        <v>62.84</v>
      </c>
      <c r="AB20" s="50">
        <v>37.159999999999997</v>
      </c>
      <c r="AC20" s="58">
        <v>0</v>
      </c>
      <c r="AD20" s="53">
        <v>0</v>
      </c>
      <c r="AE20" s="54">
        <v>0</v>
      </c>
      <c r="AF20" s="55">
        <v>0</v>
      </c>
      <c r="AG20" s="50">
        <v>74.23</v>
      </c>
      <c r="AH20" s="50">
        <v>23.71</v>
      </c>
      <c r="AI20" s="58">
        <v>2.06</v>
      </c>
    </row>
    <row r="21" spans="1:40" x14ac:dyDescent="0.2">
      <c r="A21" s="128"/>
      <c r="B21" s="16" t="s">
        <v>372</v>
      </c>
      <c r="C21" s="17">
        <v>0</v>
      </c>
      <c r="D21" s="18">
        <v>0</v>
      </c>
      <c r="E21" s="18">
        <v>0</v>
      </c>
      <c r="F21" s="23">
        <v>49.02</v>
      </c>
      <c r="G21" s="20">
        <v>44.12</v>
      </c>
      <c r="H21" s="21">
        <v>6.86</v>
      </c>
      <c r="I21" s="17">
        <v>0</v>
      </c>
      <c r="J21" s="18">
        <v>0</v>
      </c>
      <c r="K21" s="19">
        <v>0</v>
      </c>
      <c r="L21" s="45">
        <v>0</v>
      </c>
      <c r="M21" s="45">
        <v>0</v>
      </c>
      <c r="N21" s="46">
        <v>0</v>
      </c>
      <c r="O21" s="18">
        <v>0</v>
      </c>
      <c r="P21" s="18">
        <v>0</v>
      </c>
      <c r="Q21" s="19">
        <v>0</v>
      </c>
      <c r="R21" s="37">
        <v>77.42</v>
      </c>
      <c r="S21" s="38">
        <v>22.58</v>
      </c>
      <c r="T21" s="39">
        <v>0</v>
      </c>
      <c r="U21" s="17">
        <v>0</v>
      </c>
      <c r="V21" s="18">
        <v>0</v>
      </c>
      <c r="W21" s="19">
        <v>0</v>
      </c>
      <c r="X21" s="37">
        <v>78.180000000000007</v>
      </c>
      <c r="Y21" s="38">
        <v>21.82</v>
      </c>
      <c r="Z21" s="39">
        <v>0</v>
      </c>
      <c r="AA21" s="27">
        <v>49.02</v>
      </c>
      <c r="AB21" s="27">
        <v>44.12</v>
      </c>
      <c r="AC21" s="28">
        <v>6.86</v>
      </c>
      <c r="AD21" s="17">
        <v>0</v>
      </c>
      <c r="AE21" s="18">
        <v>0</v>
      </c>
      <c r="AF21" s="19">
        <v>0</v>
      </c>
      <c r="AG21" s="45">
        <v>0</v>
      </c>
      <c r="AH21" s="45">
        <v>0</v>
      </c>
      <c r="AI21" s="46">
        <v>0</v>
      </c>
    </row>
    <row r="22" spans="1:40"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6" t="s">
        <v>389</v>
      </c>
      <c r="P22" s="136" t="s">
        <v>389</v>
      </c>
      <c r="Q22" s="140" t="s">
        <v>389</v>
      </c>
      <c r="R22" s="135" t="s">
        <v>389</v>
      </c>
      <c r="S22" s="136" t="s">
        <v>389</v>
      </c>
      <c r="T22" s="140" t="s">
        <v>389</v>
      </c>
      <c r="U22" s="135" t="s">
        <v>389</v>
      </c>
      <c r="V22" s="136" t="s">
        <v>389</v>
      </c>
      <c r="W22" s="140" t="s">
        <v>389</v>
      </c>
      <c r="X22" s="135" t="s">
        <v>389</v>
      </c>
      <c r="Y22" s="136" t="s">
        <v>389</v>
      </c>
      <c r="Z22" s="140" t="s">
        <v>389</v>
      </c>
      <c r="AA22" s="135" t="s">
        <v>389</v>
      </c>
      <c r="AB22" s="136" t="s">
        <v>389</v>
      </c>
      <c r="AC22" s="140" t="s">
        <v>389</v>
      </c>
      <c r="AD22" s="135" t="s">
        <v>389</v>
      </c>
      <c r="AE22" s="136" t="s">
        <v>389</v>
      </c>
      <c r="AF22" s="140" t="s">
        <v>389</v>
      </c>
      <c r="AG22" s="135" t="s">
        <v>389</v>
      </c>
      <c r="AH22" s="136" t="s">
        <v>389</v>
      </c>
      <c r="AI22" s="140" t="s">
        <v>389</v>
      </c>
    </row>
    <row r="23" spans="1:40" x14ac:dyDescent="0.2">
      <c r="A23" s="179" t="s">
        <v>392</v>
      </c>
      <c r="B23" s="180" t="s">
        <v>374</v>
      </c>
      <c r="C23" s="122">
        <v>40.770000000000003</v>
      </c>
      <c r="D23" s="122">
        <v>42.31</v>
      </c>
      <c r="E23" s="123">
        <v>16.920000000000002</v>
      </c>
      <c r="F23" s="122">
        <v>79.069999999999993</v>
      </c>
      <c r="G23" s="122">
        <v>20.93</v>
      </c>
      <c r="H23" s="123">
        <v>0</v>
      </c>
      <c r="I23" s="152">
        <v>0</v>
      </c>
      <c r="J23" s="152">
        <v>0</v>
      </c>
      <c r="K23" s="153">
        <v>0</v>
      </c>
      <c r="L23" s="125">
        <v>50.56</v>
      </c>
      <c r="M23" s="125">
        <v>47.19</v>
      </c>
      <c r="N23" s="126">
        <v>2.25</v>
      </c>
      <c r="O23" s="152">
        <v>0</v>
      </c>
      <c r="P23" s="152">
        <v>0</v>
      </c>
      <c r="Q23" s="153">
        <v>0</v>
      </c>
      <c r="R23" s="152">
        <v>0</v>
      </c>
      <c r="S23" s="152">
        <v>0</v>
      </c>
      <c r="T23" s="153">
        <v>0</v>
      </c>
      <c r="U23" s="152">
        <v>0</v>
      </c>
      <c r="V23" s="152">
        <v>0</v>
      </c>
      <c r="W23" s="153">
        <v>0</v>
      </c>
      <c r="X23" s="152">
        <v>0</v>
      </c>
      <c r="Y23" s="152">
        <v>0</v>
      </c>
      <c r="Z23" s="153">
        <v>0</v>
      </c>
      <c r="AA23" s="122">
        <v>79.069999999999993</v>
      </c>
      <c r="AB23" s="122">
        <v>20.93</v>
      </c>
      <c r="AC23" s="123">
        <v>0</v>
      </c>
      <c r="AD23" s="152">
        <v>0</v>
      </c>
      <c r="AE23" s="152">
        <v>0</v>
      </c>
      <c r="AF23" s="153">
        <v>0</v>
      </c>
      <c r="AG23" s="216">
        <v>77.14</v>
      </c>
      <c r="AH23" s="216">
        <v>22.86</v>
      </c>
      <c r="AI23" s="127">
        <v>0</v>
      </c>
    </row>
    <row r="24" spans="1:40" x14ac:dyDescent="0.2">
      <c r="A24" s="184"/>
      <c r="B24" s="31" t="s">
        <v>376</v>
      </c>
      <c r="C24" s="114"/>
      <c r="D24" s="20"/>
      <c r="E24" s="21"/>
      <c r="F24" s="20"/>
      <c r="G24" s="20"/>
      <c r="H24" s="21"/>
      <c r="I24" s="38"/>
      <c r="J24" s="38"/>
      <c r="K24" s="39"/>
      <c r="L24" s="38"/>
      <c r="M24" s="38"/>
      <c r="N24" s="39"/>
      <c r="O24" s="32"/>
      <c r="P24" s="32"/>
      <c r="Q24" s="197"/>
      <c r="R24" s="20"/>
      <c r="S24" s="20"/>
      <c r="T24" s="21"/>
      <c r="U24" s="38"/>
      <c r="V24" s="38"/>
      <c r="W24" s="39"/>
      <c r="X24" s="38"/>
      <c r="Y24" s="38"/>
      <c r="Z24" s="39"/>
      <c r="AA24" s="32"/>
      <c r="AB24" s="32"/>
      <c r="AC24" s="197"/>
      <c r="AD24" s="20"/>
      <c r="AE24" s="20"/>
      <c r="AF24" s="21"/>
      <c r="AG24" s="45"/>
      <c r="AH24" s="45"/>
      <c r="AI24" s="139"/>
    </row>
    <row r="25" spans="1:40"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3"/>
      <c r="V25" s="203"/>
      <c r="W25" s="207"/>
      <c r="X25" s="166"/>
      <c r="Y25" s="166"/>
      <c r="Z25" s="167"/>
      <c r="AA25" s="208"/>
      <c r="AB25" s="208"/>
      <c r="AC25" s="212"/>
      <c r="AD25" s="203"/>
      <c r="AE25" s="203"/>
      <c r="AF25" s="207"/>
      <c r="AG25" s="209"/>
      <c r="AH25" s="209"/>
      <c r="AI25" s="211"/>
    </row>
    <row r="26" spans="1:40" x14ac:dyDescent="0.2">
      <c r="C26" s="34"/>
      <c r="D26" s="34"/>
      <c r="E26" s="34"/>
      <c r="I26" s="34"/>
      <c r="J26" s="34"/>
      <c r="K26" s="34"/>
      <c r="L26" s="34"/>
      <c r="M26" s="34"/>
      <c r="N26" s="34"/>
      <c r="O26" s="34"/>
      <c r="P26" s="34"/>
      <c r="Q26" s="34"/>
      <c r="U26" s="34"/>
      <c r="V26" s="34"/>
      <c r="W26" s="34"/>
      <c r="AG26" s="34"/>
      <c r="AH26" s="34"/>
      <c r="AI26" s="34"/>
    </row>
    <row r="27" spans="1:40" x14ac:dyDescent="0.2">
      <c r="C27" s="34"/>
      <c r="D27" s="34"/>
      <c r="E27" s="34"/>
      <c r="I27" s="34"/>
      <c r="J27" s="34"/>
      <c r="K27" s="34"/>
      <c r="L27" s="34"/>
      <c r="M27" s="34"/>
      <c r="N27" s="34"/>
      <c r="O27" s="34"/>
      <c r="P27" s="34"/>
      <c r="Q27" s="34"/>
      <c r="U27" s="34"/>
      <c r="V27" s="34"/>
      <c r="W27" s="34"/>
      <c r="AG27" s="34"/>
      <c r="AH27" s="34"/>
      <c r="AI27" s="34"/>
    </row>
    <row r="28" spans="1:40" x14ac:dyDescent="0.2">
      <c r="C28" s="34"/>
      <c r="D28" s="34"/>
      <c r="E28" s="34"/>
      <c r="I28" s="34"/>
      <c r="J28" s="34"/>
      <c r="K28" s="34"/>
      <c r="L28" s="34"/>
      <c r="M28" s="34"/>
      <c r="N28" s="34"/>
      <c r="O28" s="34"/>
      <c r="P28" s="34"/>
      <c r="Q28" s="34"/>
      <c r="U28" s="34"/>
      <c r="V28" s="34"/>
      <c r="W28" s="34"/>
      <c r="AG28" s="34"/>
      <c r="AH28" s="34"/>
      <c r="AI28" s="34"/>
    </row>
    <row r="30" spans="1:40" x14ac:dyDescent="0.2">
      <c r="C30" s="35" t="s">
        <v>35</v>
      </c>
      <c r="D30" s="35"/>
      <c r="E30" s="36"/>
      <c r="F30" s="36"/>
      <c r="G30" s="36"/>
      <c r="H30" s="36"/>
      <c r="I30" s="36"/>
      <c r="J30" s="36"/>
      <c r="K30" s="36"/>
      <c r="L30" s="36"/>
      <c r="M30" s="36"/>
      <c r="N30" s="36"/>
    </row>
    <row r="31" spans="1:40" x14ac:dyDescent="0.2">
      <c r="C31" s="35" t="s">
        <v>36</v>
      </c>
      <c r="D31" s="36"/>
      <c r="E31" s="36"/>
      <c r="F31" s="36"/>
      <c r="G31" s="36"/>
      <c r="H31" s="36"/>
      <c r="I31" s="36"/>
      <c r="J31" s="36"/>
      <c r="K31" s="36"/>
      <c r="L31" s="36"/>
      <c r="M31" s="36"/>
      <c r="N31" s="36"/>
    </row>
  </sheetData>
  <mergeCells count="11">
    <mergeCell ref="AG4:AI4"/>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scale="51" orientation="landscape"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32"/>
  <sheetViews>
    <sheetView zoomScaleNormal="100" workbookViewId="0"/>
  </sheetViews>
  <sheetFormatPr defaultColWidth="11" defaultRowHeight="12.75" x14ac:dyDescent="0.2"/>
  <cols>
    <col min="1" max="2" width="11" style="9"/>
    <col min="3" max="26" width="9.625" style="10" customWidth="1"/>
    <col min="27" max="16384" width="11" style="9"/>
  </cols>
  <sheetData>
    <row r="1" spans="1:35" x14ac:dyDescent="0.2">
      <c r="A1" s="8" t="s">
        <v>199</v>
      </c>
    </row>
    <row r="2" spans="1:35" x14ac:dyDescent="0.2">
      <c r="A2" s="8" t="s">
        <v>200</v>
      </c>
    </row>
    <row r="4" spans="1:35" ht="48.95" customHeight="1" x14ac:dyDescent="0.2">
      <c r="C4" s="244" t="s">
        <v>201</v>
      </c>
      <c r="D4" s="245"/>
      <c r="E4" s="245"/>
      <c r="F4" s="244" t="s">
        <v>202</v>
      </c>
      <c r="G4" s="245"/>
      <c r="H4" s="246"/>
      <c r="I4" s="247" t="s">
        <v>203</v>
      </c>
      <c r="J4" s="245"/>
      <c r="K4" s="246"/>
      <c r="L4" s="247" t="s">
        <v>204</v>
      </c>
      <c r="M4" s="245"/>
      <c r="N4" s="246"/>
      <c r="O4" s="247" t="s">
        <v>205</v>
      </c>
      <c r="P4" s="245"/>
      <c r="Q4" s="246"/>
      <c r="R4" s="247" t="s">
        <v>206</v>
      </c>
      <c r="S4" s="245"/>
      <c r="T4" s="246"/>
      <c r="U4" s="247" t="s">
        <v>207</v>
      </c>
      <c r="V4" s="245"/>
      <c r="W4" s="246"/>
      <c r="X4" s="247" t="s">
        <v>208</v>
      </c>
      <c r="Y4" s="245"/>
      <c r="Z4" s="246"/>
    </row>
    <row r="5" spans="1:35" x14ac:dyDescent="0.2">
      <c r="A5" s="11" t="s">
        <v>9</v>
      </c>
      <c r="C5" s="12" t="s">
        <v>10</v>
      </c>
      <c r="D5" s="13" t="s">
        <v>11</v>
      </c>
      <c r="E5" s="13" t="s">
        <v>12</v>
      </c>
      <c r="F5" s="12" t="s">
        <v>10</v>
      </c>
      <c r="G5" s="13" t="s">
        <v>11</v>
      </c>
      <c r="H5" s="14" t="s">
        <v>12</v>
      </c>
      <c r="I5" s="13" t="s">
        <v>10</v>
      </c>
      <c r="J5" s="13" t="s">
        <v>11</v>
      </c>
      <c r="K5" s="14" t="s">
        <v>12</v>
      </c>
      <c r="L5" s="13" t="s">
        <v>10</v>
      </c>
      <c r="M5" s="13" t="s">
        <v>11</v>
      </c>
      <c r="N5" s="14" t="s">
        <v>12</v>
      </c>
      <c r="O5" s="13" t="s">
        <v>10</v>
      </c>
      <c r="P5" s="13" t="s">
        <v>11</v>
      </c>
      <c r="Q5" s="14" t="s">
        <v>12</v>
      </c>
      <c r="R5" s="13" t="s">
        <v>10</v>
      </c>
      <c r="S5" s="13" t="s">
        <v>11</v>
      </c>
      <c r="T5" s="14" t="s">
        <v>12</v>
      </c>
      <c r="U5" s="13" t="s">
        <v>10</v>
      </c>
      <c r="V5" s="13" t="s">
        <v>11</v>
      </c>
      <c r="W5" s="14" t="s">
        <v>12</v>
      </c>
      <c r="X5" s="13" t="s">
        <v>10</v>
      </c>
      <c r="Y5" s="13" t="s">
        <v>11</v>
      </c>
      <c r="Z5" s="14" t="s">
        <v>12</v>
      </c>
    </row>
    <row r="6" spans="1:35" x14ac:dyDescent="0.2">
      <c r="A6" s="15" t="s">
        <v>13</v>
      </c>
      <c r="B6" s="16" t="s">
        <v>14</v>
      </c>
      <c r="C6" s="17">
        <v>0</v>
      </c>
      <c r="D6" s="18">
        <v>0</v>
      </c>
      <c r="E6" s="18">
        <v>0</v>
      </c>
      <c r="F6" s="17">
        <v>0</v>
      </c>
      <c r="G6" s="18">
        <v>0</v>
      </c>
      <c r="H6" s="19">
        <v>0</v>
      </c>
      <c r="I6" s="20">
        <v>23.6</v>
      </c>
      <c r="J6" s="20">
        <v>42.7</v>
      </c>
      <c r="K6" s="21">
        <v>33.71</v>
      </c>
      <c r="L6" s="20"/>
      <c r="M6" s="20"/>
      <c r="N6" s="21"/>
      <c r="O6" s="20"/>
      <c r="P6" s="20"/>
      <c r="Q6" s="21"/>
      <c r="R6" s="20"/>
      <c r="S6" s="20"/>
      <c r="T6" s="21"/>
      <c r="U6" s="20"/>
      <c r="V6" s="20"/>
      <c r="W6" s="21"/>
      <c r="X6" s="20"/>
      <c r="Y6" s="20"/>
      <c r="Z6" s="21"/>
    </row>
    <row r="7" spans="1:35" x14ac:dyDescent="0.2">
      <c r="A7" s="22"/>
      <c r="B7" s="16" t="s">
        <v>15</v>
      </c>
      <c r="C7" s="17">
        <v>0</v>
      </c>
      <c r="D7" s="18">
        <v>0</v>
      </c>
      <c r="E7" s="18">
        <v>0</v>
      </c>
      <c r="F7" s="23">
        <v>40</v>
      </c>
      <c r="G7" s="20">
        <v>60</v>
      </c>
      <c r="H7" s="21">
        <v>0</v>
      </c>
      <c r="I7" s="20">
        <v>54.65</v>
      </c>
      <c r="J7" s="20">
        <v>30.23</v>
      </c>
      <c r="K7" s="21">
        <v>15.12</v>
      </c>
      <c r="L7" s="20"/>
      <c r="M7" s="20"/>
      <c r="N7" s="21"/>
      <c r="O7" s="20"/>
      <c r="P7" s="20"/>
      <c r="Q7" s="21"/>
      <c r="R7" s="20"/>
      <c r="S7" s="20"/>
      <c r="T7" s="21"/>
      <c r="U7" s="20"/>
      <c r="V7" s="20"/>
      <c r="W7" s="21"/>
      <c r="X7" s="20"/>
      <c r="Y7" s="20"/>
      <c r="Z7" s="21"/>
    </row>
    <row r="8" spans="1:35" x14ac:dyDescent="0.2">
      <c r="A8" s="15" t="s">
        <v>16</v>
      </c>
      <c r="B8" s="16" t="s">
        <v>17</v>
      </c>
      <c r="C8" s="17">
        <v>0</v>
      </c>
      <c r="D8" s="18">
        <v>0</v>
      </c>
      <c r="E8" s="18">
        <v>0</v>
      </c>
      <c r="F8" s="23">
        <v>79.12</v>
      </c>
      <c r="G8" s="20">
        <v>18.13</v>
      </c>
      <c r="H8" s="21">
        <v>2.75</v>
      </c>
      <c r="I8" s="20">
        <v>56.41</v>
      </c>
      <c r="J8" s="20">
        <v>25</v>
      </c>
      <c r="K8" s="21">
        <v>18.59</v>
      </c>
      <c r="L8" s="20"/>
      <c r="M8" s="20"/>
      <c r="N8" s="21"/>
      <c r="O8" s="20"/>
      <c r="P8" s="20"/>
      <c r="Q8" s="21"/>
      <c r="R8" s="20"/>
      <c r="S8" s="20"/>
      <c r="T8" s="21"/>
      <c r="U8" s="20"/>
      <c r="V8" s="20"/>
      <c r="W8" s="21"/>
      <c r="X8" s="20"/>
      <c r="Y8" s="20"/>
      <c r="Z8" s="21"/>
    </row>
    <row r="9" spans="1:35" x14ac:dyDescent="0.2">
      <c r="A9" s="22"/>
      <c r="B9" s="16" t="s">
        <v>18</v>
      </c>
      <c r="C9" s="17">
        <v>0</v>
      </c>
      <c r="D9" s="18">
        <v>0</v>
      </c>
      <c r="E9" s="18">
        <v>0</v>
      </c>
      <c r="F9" s="23">
        <v>47.62</v>
      </c>
      <c r="G9" s="20">
        <v>38.1</v>
      </c>
      <c r="H9" s="21">
        <v>14.29</v>
      </c>
      <c r="I9" s="20">
        <v>46.96</v>
      </c>
      <c r="J9" s="20">
        <v>36.520000000000003</v>
      </c>
      <c r="K9" s="21">
        <v>16.52</v>
      </c>
      <c r="L9" s="20"/>
      <c r="M9" s="20"/>
      <c r="N9" s="21"/>
      <c r="O9" s="20"/>
      <c r="P9" s="20"/>
      <c r="Q9" s="21"/>
      <c r="R9" s="20"/>
      <c r="S9" s="20"/>
      <c r="T9" s="21"/>
      <c r="U9" s="20"/>
      <c r="V9" s="20"/>
      <c r="W9" s="21"/>
      <c r="X9" s="20"/>
      <c r="Y9" s="20"/>
      <c r="Z9" s="21"/>
    </row>
    <row r="10" spans="1:35" x14ac:dyDescent="0.2">
      <c r="A10" s="15" t="s">
        <v>19</v>
      </c>
      <c r="B10" s="16" t="s">
        <v>20</v>
      </c>
      <c r="C10" s="17">
        <v>0</v>
      </c>
      <c r="D10" s="18">
        <v>0</v>
      </c>
      <c r="E10" s="18">
        <v>0</v>
      </c>
      <c r="F10" s="23">
        <v>66.67</v>
      </c>
      <c r="G10" s="20">
        <v>8.92</v>
      </c>
      <c r="H10" s="21">
        <v>24.41</v>
      </c>
      <c r="I10" s="20">
        <v>58.11</v>
      </c>
      <c r="J10" s="20">
        <v>25</v>
      </c>
      <c r="K10" s="21">
        <v>16.89</v>
      </c>
      <c r="L10" s="20"/>
      <c r="M10" s="20"/>
      <c r="N10" s="21"/>
      <c r="O10" s="20"/>
      <c r="P10" s="20"/>
      <c r="Q10" s="21"/>
      <c r="R10" s="20"/>
      <c r="S10" s="20"/>
      <c r="T10" s="21"/>
      <c r="U10" s="20"/>
      <c r="V10" s="20"/>
      <c r="W10" s="21"/>
      <c r="X10" s="20"/>
      <c r="Y10" s="20"/>
      <c r="Z10" s="21"/>
    </row>
    <row r="11" spans="1:35" x14ac:dyDescent="0.2">
      <c r="A11" s="22"/>
      <c r="B11" s="16" t="s">
        <v>21</v>
      </c>
      <c r="C11" s="17">
        <v>0</v>
      </c>
      <c r="D11" s="18">
        <v>0</v>
      </c>
      <c r="E11" s="18">
        <v>0</v>
      </c>
      <c r="F11" s="23">
        <v>73.760000000000005</v>
      </c>
      <c r="G11" s="20">
        <v>8.51</v>
      </c>
      <c r="H11" s="21">
        <v>17.73</v>
      </c>
      <c r="I11" s="20">
        <v>60.48</v>
      </c>
      <c r="J11" s="20">
        <v>27.42</v>
      </c>
      <c r="K11" s="21">
        <v>12.1</v>
      </c>
      <c r="L11" s="20"/>
      <c r="M11" s="20"/>
      <c r="N11" s="21"/>
      <c r="O11" s="20"/>
      <c r="P11" s="20"/>
      <c r="Q11" s="21"/>
      <c r="R11" s="20"/>
      <c r="S11" s="20"/>
      <c r="T11" s="21"/>
      <c r="U11" s="20"/>
      <c r="V11" s="20"/>
      <c r="W11" s="21"/>
      <c r="X11" s="20"/>
      <c r="Y11" s="20"/>
      <c r="Z11" s="21"/>
    </row>
    <row r="12" spans="1:35" x14ac:dyDescent="0.2">
      <c r="A12" s="15" t="s">
        <v>22</v>
      </c>
      <c r="B12" s="16" t="s">
        <v>23</v>
      </c>
      <c r="C12" s="17">
        <v>0</v>
      </c>
      <c r="D12" s="18">
        <v>0</v>
      </c>
      <c r="E12" s="19">
        <v>0</v>
      </c>
      <c r="F12" s="23">
        <v>84.69</v>
      </c>
      <c r="G12" s="20">
        <v>10.050000000000001</v>
      </c>
      <c r="H12" s="21">
        <v>5.26</v>
      </c>
      <c r="I12" s="20">
        <v>76.760000000000005</v>
      </c>
      <c r="J12" s="20">
        <v>16.2</v>
      </c>
      <c r="K12" s="21">
        <v>7.04</v>
      </c>
      <c r="L12" s="20"/>
      <c r="M12" s="20"/>
      <c r="N12" s="21"/>
      <c r="O12" s="20"/>
      <c r="P12" s="20"/>
      <c r="Q12" s="21"/>
      <c r="R12" s="20"/>
      <c r="S12" s="20"/>
      <c r="T12" s="21"/>
      <c r="U12" s="20"/>
      <c r="V12" s="20"/>
      <c r="W12" s="21"/>
      <c r="X12" s="20"/>
      <c r="Y12" s="20"/>
      <c r="Z12" s="21"/>
    </row>
    <row r="13" spans="1:35" x14ac:dyDescent="0.2">
      <c r="A13" s="22"/>
      <c r="B13" s="16" t="s">
        <v>24</v>
      </c>
      <c r="C13" s="17">
        <v>0</v>
      </c>
      <c r="D13" s="18">
        <v>0</v>
      </c>
      <c r="E13" s="19">
        <v>0</v>
      </c>
      <c r="F13" s="23">
        <v>73.849999999999994</v>
      </c>
      <c r="G13" s="20">
        <v>10.77</v>
      </c>
      <c r="H13" s="21">
        <v>15.38</v>
      </c>
      <c r="I13" s="20">
        <v>62.62</v>
      </c>
      <c r="J13" s="20">
        <v>26.17</v>
      </c>
      <c r="K13" s="21">
        <v>11.21</v>
      </c>
      <c r="L13" s="20"/>
      <c r="M13" s="20"/>
      <c r="N13" s="21"/>
      <c r="O13" s="20"/>
      <c r="P13" s="20"/>
      <c r="Q13" s="21"/>
      <c r="R13" s="20"/>
      <c r="S13" s="20"/>
      <c r="T13" s="21"/>
      <c r="U13" s="20"/>
      <c r="V13" s="20"/>
      <c r="W13" s="21"/>
      <c r="X13" s="20"/>
      <c r="Y13" s="20"/>
      <c r="Z13" s="21"/>
    </row>
    <row r="14" spans="1:35" x14ac:dyDescent="0.2">
      <c r="A14" s="15" t="s">
        <v>26</v>
      </c>
      <c r="B14" s="16" t="s">
        <v>27</v>
      </c>
      <c r="C14" s="17">
        <v>0</v>
      </c>
      <c r="D14" s="18">
        <v>0</v>
      </c>
      <c r="E14" s="18">
        <v>0</v>
      </c>
      <c r="F14" s="23">
        <v>72.45</v>
      </c>
      <c r="G14" s="20">
        <v>14.29</v>
      </c>
      <c r="H14" s="21">
        <v>13.27</v>
      </c>
      <c r="I14" s="20">
        <v>66.14</v>
      </c>
      <c r="J14" s="20">
        <v>18.11</v>
      </c>
      <c r="K14" s="21">
        <v>15.75</v>
      </c>
      <c r="L14" s="18">
        <v>0</v>
      </c>
      <c r="M14" s="18">
        <v>0</v>
      </c>
      <c r="N14" s="19">
        <v>0</v>
      </c>
      <c r="O14" s="20">
        <v>72.73</v>
      </c>
      <c r="P14" s="20">
        <v>9.09</v>
      </c>
      <c r="Q14" s="21">
        <v>18.18</v>
      </c>
      <c r="R14" s="20">
        <v>53.75</v>
      </c>
      <c r="S14" s="20">
        <v>36.25</v>
      </c>
      <c r="T14" s="21">
        <v>10</v>
      </c>
      <c r="U14" s="18">
        <v>0</v>
      </c>
      <c r="V14" s="18">
        <v>0</v>
      </c>
      <c r="W14" s="19">
        <v>0</v>
      </c>
      <c r="X14" s="20">
        <v>64.55</v>
      </c>
      <c r="Y14" s="20">
        <v>23.64</v>
      </c>
      <c r="Z14" s="21">
        <v>11.82</v>
      </c>
    </row>
    <row r="15" spans="1:35" x14ac:dyDescent="0.2">
      <c r="A15" s="24"/>
      <c r="B15" s="16" t="s">
        <v>28</v>
      </c>
      <c r="C15" s="17">
        <v>0</v>
      </c>
      <c r="D15" s="18">
        <v>0</v>
      </c>
      <c r="E15" s="18">
        <v>0</v>
      </c>
      <c r="F15" s="23">
        <v>70.19</v>
      </c>
      <c r="G15" s="20">
        <v>8.65</v>
      </c>
      <c r="H15" s="21">
        <v>21.15</v>
      </c>
      <c r="I15" s="20">
        <v>60.76</v>
      </c>
      <c r="J15" s="20">
        <v>18.989999999999998</v>
      </c>
      <c r="K15" s="21">
        <v>20.25</v>
      </c>
      <c r="L15" s="17">
        <v>0</v>
      </c>
      <c r="M15" s="18">
        <v>0</v>
      </c>
      <c r="N15" s="19">
        <v>0</v>
      </c>
      <c r="O15" s="20">
        <v>78.95</v>
      </c>
      <c r="P15" s="20">
        <v>5.26</v>
      </c>
      <c r="Q15" s="21">
        <v>15.79</v>
      </c>
      <c r="R15" s="20">
        <v>61.6</v>
      </c>
      <c r="S15" s="20">
        <v>25.6</v>
      </c>
      <c r="T15" s="21">
        <v>12.8</v>
      </c>
      <c r="U15" s="20">
        <v>69.569999999999993</v>
      </c>
      <c r="V15" s="20">
        <v>19.57</v>
      </c>
      <c r="W15" s="21">
        <v>10.87</v>
      </c>
      <c r="X15" s="20">
        <v>78.95</v>
      </c>
      <c r="Y15" s="20">
        <v>5.26</v>
      </c>
      <c r="Z15" s="21">
        <v>15.79</v>
      </c>
    </row>
    <row r="16" spans="1:35" s="30" customFormat="1" x14ac:dyDescent="0.2">
      <c r="A16" s="25" t="s">
        <v>29</v>
      </c>
      <c r="B16" s="16" t="s">
        <v>30</v>
      </c>
      <c r="C16" s="17">
        <v>0</v>
      </c>
      <c r="D16" s="18">
        <v>0</v>
      </c>
      <c r="E16" s="18">
        <v>0</v>
      </c>
      <c r="F16" s="23">
        <v>81</v>
      </c>
      <c r="G16" s="20">
        <v>2.5</v>
      </c>
      <c r="H16" s="21">
        <v>16.5</v>
      </c>
      <c r="I16" s="26">
        <v>74.81</v>
      </c>
      <c r="J16" s="27">
        <v>15.27</v>
      </c>
      <c r="K16" s="28">
        <v>9.92</v>
      </c>
      <c r="L16" s="17">
        <v>0</v>
      </c>
      <c r="M16" s="18">
        <v>0</v>
      </c>
      <c r="N16" s="19">
        <v>0</v>
      </c>
      <c r="O16" s="29">
        <v>85</v>
      </c>
      <c r="P16" s="29">
        <v>15</v>
      </c>
      <c r="Q16" s="39">
        <v>0</v>
      </c>
      <c r="R16" s="29">
        <v>56.31</v>
      </c>
      <c r="S16" s="29">
        <v>34.950000000000003</v>
      </c>
      <c r="T16" s="29">
        <v>8.74</v>
      </c>
      <c r="U16" s="17">
        <v>0</v>
      </c>
      <c r="V16" s="18">
        <v>0</v>
      </c>
      <c r="W16" s="19">
        <v>0</v>
      </c>
      <c r="X16" s="29">
        <v>85</v>
      </c>
      <c r="Y16" s="29">
        <v>13</v>
      </c>
      <c r="Z16" s="39">
        <v>2</v>
      </c>
      <c r="AA16" s="90"/>
      <c r="AB16" s="90"/>
      <c r="AC16" s="90"/>
      <c r="AD16" s="90"/>
      <c r="AE16" s="90"/>
      <c r="AF16" s="90"/>
      <c r="AG16" s="90"/>
      <c r="AH16" s="90"/>
      <c r="AI16" s="90"/>
    </row>
    <row r="17" spans="1:35" s="32" customFormat="1" x14ac:dyDescent="0.2">
      <c r="A17" s="31"/>
      <c r="B17" s="16" t="s">
        <v>31</v>
      </c>
      <c r="C17" s="23">
        <v>40.770000000000003</v>
      </c>
      <c r="D17" s="20">
        <v>33.65</v>
      </c>
      <c r="E17" s="20">
        <v>25.38</v>
      </c>
      <c r="F17" s="23">
        <v>78.8</v>
      </c>
      <c r="G17" s="20">
        <v>13.04</v>
      </c>
      <c r="H17" s="21">
        <v>8.15</v>
      </c>
      <c r="I17" s="26">
        <v>51.68</v>
      </c>
      <c r="J17" s="27">
        <v>34.51</v>
      </c>
      <c r="K17" s="28">
        <v>13.81</v>
      </c>
      <c r="L17" s="18">
        <v>0</v>
      </c>
      <c r="M17" s="18">
        <v>0</v>
      </c>
      <c r="N17" s="19">
        <v>0</v>
      </c>
      <c r="O17" s="20">
        <v>57.31</v>
      </c>
      <c r="P17" s="20">
        <v>27.49</v>
      </c>
      <c r="Q17" s="21">
        <v>15.2</v>
      </c>
      <c r="R17" s="20">
        <v>48.02</v>
      </c>
      <c r="S17" s="20">
        <v>33.799999999999997</v>
      </c>
      <c r="T17" s="21">
        <v>18.190000000000001</v>
      </c>
      <c r="U17" s="20">
        <v>50.48</v>
      </c>
      <c r="V17" s="20">
        <v>36.19</v>
      </c>
      <c r="W17" s="21">
        <v>13.33</v>
      </c>
      <c r="X17" s="20">
        <v>66.3</v>
      </c>
      <c r="Y17" s="20">
        <v>28.51</v>
      </c>
      <c r="Z17" s="21">
        <v>5.19</v>
      </c>
      <c r="AA17" s="90"/>
      <c r="AB17" s="90"/>
      <c r="AC17" s="90"/>
      <c r="AD17" s="90"/>
      <c r="AE17" s="90"/>
      <c r="AF17" s="90"/>
      <c r="AG17" s="90"/>
      <c r="AH17" s="90"/>
      <c r="AI17" s="90"/>
    </row>
    <row r="18" spans="1:35" x14ac:dyDescent="0.2">
      <c r="A18" s="15" t="s">
        <v>32</v>
      </c>
      <c r="B18" s="16" t="s">
        <v>33</v>
      </c>
      <c r="C18" s="23">
        <v>70.489999999999995</v>
      </c>
      <c r="D18" s="20">
        <v>21.31</v>
      </c>
      <c r="E18" s="21">
        <v>8.1999999999999993</v>
      </c>
      <c r="F18" s="20">
        <v>88.89</v>
      </c>
      <c r="G18" s="20">
        <v>10.61</v>
      </c>
      <c r="H18" s="21">
        <v>0.51</v>
      </c>
      <c r="I18" s="20">
        <v>72.650000000000006</v>
      </c>
      <c r="J18" s="20">
        <v>21.37</v>
      </c>
      <c r="K18" s="21">
        <v>5.98</v>
      </c>
      <c r="L18" s="23">
        <v>52.63</v>
      </c>
      <c r="M18" s="20">
        <v>42.11</v>
      </c>
      <c r="N18" s="21">
        <v>5.26</v>
      </c>
      <c r="O18" s="23">
        <v>77.78</v>
      </c>
      <c r="P18" s="20">
        <v>16.05</v>
      </c>
      <c r="Q18" s="21">
        <v>6.17</v>
      </c>
      <c r="R18" s="23">
        <v>56.25</v>
      </c>
      <c r="S18" s="20">
        <v>33.04</v>
      </c>
      <c r="T18" s="21">
        <v>10.71</v>
      </c>
      <c r="U18" s="23">
        <v>71.430000000000007</v>
      </c>
      <c r="V18" s="20">
        <v>28.57</v>
      </c>
      <c r="W18" s="21">
        <v>0</v>
      </c>
      <c r="X18" s="23">
        <v>77.5</v>
      </c>
      <c r="Y18" s="20">
        <v>10</v>
      </c>
      <c r="Z18" s="21">
        <v>12.5</v>
      </c>
    </row>
    <row r="19" spans="1:35" x14ac:dyDescent="0.2">
      <c r="A19" s="22"/>
      <c r="B19" s="16" t="s">
        <v>34</v>
      </c>
      <c r="C19" s="23">
        <v>60.48</v>
      </c>
      <c r="D19" s="20">
        <v>35.479999999999997</v>
      </c>
      <c r="E19" s="21">
        <v>4.03</v>
      </c>
      <c r="F19" s="20">
        <v>71.23</v>
      </c>
      <c r="G19" s="20">
        <v>19.63</v>
      </c>
      <c r="H19" s="21">
        <v>9.1300000000000008</v>
      </c>
      <c r="I19" s="20">
        <v>57.62</v>
      </c>
      <c r="J19" s="20">
        <v>35.1</v>
      </c>
      <c r="K19" s="21">
        <v>7.28</v>
      </c>
      <c r="L19" s="23">
        <v>48.44</v>
      </c>
      <c r="M19" s="20">
        <v>45.31</v>
      </c>
      <c r="N19" s="21">
        <v>6.25</v>
      </c>
      <c r="O19" s="23">
        <v>51.49</v>
      </c>
      <c r="P19" s="20">
        <v>43.56</v>
      </c>
      <c r="Q19" s="21">
        <v>4.95</v>
      </c>
      <c r="R19" s="23">
        <v>51.05</v>
      </c>
      <c r="S19" s="20">
        <v>41.26</v>
      </c>
      <c r="T19" s="21">
        <v>7.69</v>
      </c>
      <c r="U19" s="23">
        <v>61.64</v>
      </c>
      <c r="V19" s="20">
        <v>35.619999999999997</v>
      </c>
      <c r="W19" s="21">
        <v>2.74</v>
      </c>
      <c r="X19" s="23">
        <v>80.77</v>
      </c>
      <c r="Y19" s="20">
        <v>7.69</v>
      </c>
      <c r="Z19" s="21">
        <v>11.54</v>
      </c>
    </row>
    <row r="20" spans="1:35" x14ac:dyDescent="0.2">
      <c r="A20" s="128" t="s">
        <v>102</v>
      </c>
      <c r="B20" s="56" t="s">
        <v>371</v>
      </c>
      <c r="C20" s="43">
        <v>51.1</v>
      </c>
      <c r="D20" s="40">
        <v>43.96</v>
      </c>
      <c r="E20" s="40">
        <v>4.95</v>
      </c>
      <c r="F20" s="43">
        <v>47.53</v>
      </c>
      <c r="G20" s="40">
        <v>34.29</v>
      </c>
      <c r="H20" s="44">
        <v>18.18</v>
      </c>
      <c r="I20" s="57">
        <v>50.77</v>
      </c>
      <c r="J20" s="50">
        <v>41.23</v>
      </c>
      <c r="K20" s="58">
        <v>8</v>
      </c>
      <c r="L20" s="50">
        <v>34.46</v>
      </c>
      <c r="M20" s="50">
        <v>59.46</v>
      </c>
      <c r="N20" s="58">
        <v>6.08</v>
      </c>
      <c r="O20" s="50">
        <v>51.1</v>
      </c>
      <c r="P20" s="50">
        <v>43.96</v>
      </c>
      <c r="Q20" s="58">
        <v>4.95</v>
      </c>
      <c r="R20" s="50">
        <v>47.47</v>
      </c>
      <c r="S20" s="50">
        <v>42.4</v>
      </c>
      <c r="T20" s="58">
        <v>10.14</v>
      </c>
      <c r="U20" s="50">
        <v>34.380000000000003</v>
      </c>
      <c r="V20" s="50">
        <v>61.72</v>
      </c>
      <c r="W20" s="58">
        <v>3.91</v>
      </c>
      <c r="X20" s="50">
        <v>79.63</v>
      </c>
      <c r="Y20" s="50">
        <v>14.81</v>
      </c>
      <c r="Z20" s="58">
        <v>5.56</v>
      </c>
    </row>
    <row r="21" spans="1:35" x14ac:dyDescent="0.2">
      <c r="A21" s="128"/>
      <c r="B21" s="16" t="s">
        <v>372</v>
      </c>
      <c r="C21" s="23">
        <v>59.2</v>
      </c>
      <c r="D21" s="20">
        <v>37.6</v>
      </c>
      <c r="E21" s="20">
        <v>3.2</v>
      </c>
      <c r="F21" s="23">
        <v>47.77</v>
      </c>
      <c r="G21" s="20">
        <v>37.5</v>
      </c>
      <c r="H21" s="21">
        <v>14.73</v>
      </c>
      <c r="I21" s="26">
        <v>46.03</v>
      </c>
      <c r="J21" s="27">
        <v>45.24</v>
      </c>
      <c r="K21" s="28">
        <v>8.73</v>
      </c>
      <c r="L21" s="27">
        <v>31.08</v>
      </c>
      <c r="M21" s="27">
        <v>63.51</v>
      </c>
      <c r="N21" s="28">
        <v>5.41</v>
      </c>
      <c r="O21" s="27">
        <v>51.55</v>
      </c>
      <c r="P21" s="27">
        <v>46.39</v>
      </c>
      <c r="Q21" s="28">
        <v>2.06</v>
      </c>
      <c r="R21" s="27">
        <v>48.75</v>
      </c>
      <c r="S21" s="27">
        <v>45.63</v>
      </c>
      <c r="T21" s="28">
        <v>5.63</v>
      </c>
      <c r="U21" s="27">
        <v>37.04</v>
      </c>
      <c r="V21" s="27">
        <v>61.73</v>
      </c>
      <c r="W21" s="28">
        <v>1.23</v>
      </c>
      <c r="X21" s="27">
        <v>77.27</v>
      </c>
      <c r="Y21" s="27">
        <v>18.18</v>
      </c>
      <c r="Z21" s="28">
        <v>4.55</v>
      </c>
    </row>
    <row r="22" spans="1:35"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c r="R22" s="135" t="s">
        <v>389</v>
      </c>
      <c r="S22" s="136" t="s">
        <v>389</v>
      </c>
      <c r="T22" s="140" t="s">
        <v>389</v>
      </c>
      <c r="U22" s="135" t="s">
        <v>389</v>
      </c>
      <c r="V22" s="136" t="s">
        <v>389</v>
      </c>
      <c r="W22" s="140" t="s">
        <v>389</v>
      </c>
      <c r="X22" s="135" t="s">
        <v>389</v>
      </c>
      <c r="Y22" s="136" t="s">
        <v>389</v>
      </c>
      <c r="Z22" s="140" t="s">
        <v>389</v>
      </c>
    </row>
    <row r="23" spans="1:35" x14ac:dyDescent="0.2">
      <c r="A23" s="179" t="s">
        <v>392</v>
      </c>
      <c r="B23" s="180" t="s">
        <v>374</v>
      </c>
      <c r="C23" s="122">
        <v>56.14</v>
      </c>
      <c r="D23" s="122">
        <v>35.090000000000003</v>
      </c>
      <c r="E23" s="123">
        <v>8.77</v>
      </c>
      <c r="F23" s="122">
        <v>47.08</v>
      </c>
      <c r="G23" s="122">
        <v>41.67</v>
      </c>
      <c r="H23" s="123">
        <v>11.25</v>
      </c>
      <c r="I23" s="125">
        <v>48.57</v>
      </c>
      <c r="J23" s="125">
        <v>45</v>
      </c>
      <c r="K23" s="126">
        <v>6.43</v>
      </c>
      <c r="L23" s="125">
        <v>40</v>
      </c>
      <c r="M23" s="125">
        <v>47.06</v>
      </c>
      <c r="N23" s="126">
        <v>12.94</v>
      </c>
      <c r="O23" s="205">
        <v>54.55</v>
      </c>
      <c r="P23" s="205">
        <v>35.229999999999997</v>
      </c>
      <c r="Q23" s="196">
        <v>10.23</v>
      </c>
      <c r="R23" s="122">
        <v>42.68</v>
      </c>
      <c r="S23" s="122">
        <v>48.41</v>
      </c>
      <c r="T23" s="123">
        <v>8.92</v>
      </c>
      <c r="U23" s="122">
        <v>52.27</v>
      </c>
      <c r="V23" s="122">
        <v>35.229999999999997</v>
      </c>
      <c r="W23" s="123">
        <v>12.5</v>
      </c>
      <c r="X23" s="216">
        <v>65.38</v>
      </c>
      <c r="Y23" s="216">
        <v>26.92</v>
      </c>
      <c r="Z23" s="127">
        <v>7.69</v>
      </c>
    </row>
    <row r="24" spans="1:35" x14ac:dyDescent="0.2">
      <c r="A24" s="184"/>
      <c r="B24" s="31" t="s">
        <v>376</v>
      </c>
      <c r="C24" s="114"/>
      <c r="D24" s="20"/>
      <c r="E24" s="21"/>
      <c r="F24" s="20"/>
      <c r="G24" s="20"/>
      <c r="H24" s="21"/>
      <c r="I24" s="38"/>
      <c r="J24" s="38"/>
      <c r="K24" s="39"/>
      <c r="L24" s="38"/>
      <c r="M24" s="38"/>
      <c r="N24" s="39"/>
      <c r="O24" s="32"/>
      <c r="P24" s="32"/>
      <c r="Q24" s="197"/>
      <c r="R24" s="20"/>
      <c r="S24" s="20"/>
      <c r="T24" s="21"/>
      <c r="U24" s="20"/>
      <c r="V24" s="20"/>
      <c r="W24" s="21"/>
      <c r="X24" s="45"/>
      <c r="Y24" s="45"/>
      <c r="Z24" s="139"/>
    </row>
    <row r="25" spans="1:35"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3"/>
      <c r="V25" s="203"/>
      <c r="W25" s="207"/>
      <c r="X25" s="209"/>
      <c r="Y25" s="209"/>
      <c r="Z25" s="211"/>
    </row>
    <row r="26" spans="1:35" x14ac:dyDescent="0.2">
      <c r="I26" s="33"/>
      <c r="J26" s="33"/>
      <c r="K26" s="33"/>
      <c r="L26" s="34"/>
      <c r="M26" s="34"/>
      <c r="N26" s="34"/>
    </row>
    <row r="27" spans="1:35" x14ac:dyDescent="0.2">
      <c r="I27" s="33"/>
      <c r="J27" s="33"/>
      <c r="K27" s="33"/>
      <c r="L27" s="34"/>
      <c r="M27" s="34"/>
      <c r="N27" s="34"/>
    </row>
    <row r="28" spans="1:35" x14ac:dyDescent="0.2">
      <c r="I28" s="33"/>
      <c r="J28" s="33"/>
      <c r="K28" s="33"/>
      <c r="L28" s="34"/>
      <c r="M28" s="34"/>
      <c r="N28" s="34"/>
    </row>
    <row r="29" spans="1:35" x14ac:dyDescent="0.2">
      <c r="I29" s="33"/>
      <c r="J29" s="33"/>
      <c r="K29" s="33"/>
      <c r="L29" s="34"/>
      <c r="M29" s="34"/>
      <c r="N29" s="34"/>
    </row>
    <row r="31" spans="1:35" x14ac:dyDescent="0.2">
      <c r="C31" s="35" t="s">
        <v>35</v>
      </c>
      <c r="D31" s="35"/>
      <c r="E31" s="36"/>
      <c r="F31" s="36"/>
      <c r="G31" s="36"/>
      <c r="H31" s="36"/>
      <c r="I31" s="36"/>
      <c r="J31" s="36"/>
      <c r="K31" s="36"/>
    </row>
    <row r="32" spans="1:35" x14ac:dyDescent="0.2">
      <c r="C32" s="35" t="s">
        <v>36</v>
      </c>
      <c r="D32" s="36"/>
      <c r="E32" s="36"/>
      <c r="F32" s="36"/>
      <c r="G32" s="36"/>
      <c r="H32" s="36"/>
      <c r="I32" s="36"/>
      <c r="J32" s="36"/>
      <c r="K32" s="36"/>
    </row>
  </sheetData>
  <mergeCells count="8">
    <mergeCell ref="R4:T4"/>
    <mergeCell ref="U4:W4"/>
    <mergeCell ref="X4:Z4"/>
    <mergeCell ref="C4:E4"/>
    <mergeCell ref="F4:H4"/>
    <mergeCell ref="I4:K4"/>
    <mergeCell ref="L4:N4"/>
    <mergeCell ref="O4:Q4"/>
  </mergeCells>
  <phoneticPr fontId="4"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zoomScaleNormal="100" workbookViewId="0"/>
  </sheetViews>
  <sheetFormatPr defaultColWidth="11" defaultRowHeight="12.75" x14ac:dyDescent="0.2"/>
  <cols>
    <col min="1" max="2" width="11" style="9"/>
    <col min="3" max="8" width="8.625" style="10" customWidth="1"/>
    <col min="9" max="14" width="8.625" style="9" customWidth="1"/>
    <col min="15" max="16384" width="11" style="9"/>
  </cols>
  <sheetData>
    <row r="1" spans="1:16" x14ac:dyDescent="0.2">
      <c r="A1" s="8" t="s">
        <v>3</v>
      </c>
    </row>
    <row r="2" spans="1:16" x14ac:dyDescent="0.2">
      <c r="A2" s="8" t="s">
        <v>4</v>
      </c>
    </row>
    <row r="4" spans="1:16" ht="108.95" customHeight="1" x14ac:dyDescent="0.2">
      <c r="C4" s="244" t="s">
        <v>5</v>
      </c>
      <c r="D4" s="245"/>
      <c r="E4" s="245"/>
      <c r="F4" s="244" t="s">
        <v>6</v>
      </c>
      <c r="G4" s="245"/>
      <c r="H4" s="246"/>
      <c r="I4" s="244" t="s">
        <v>7</v>
      </c>
      <c r="J4" s="245"/>
      <c r="K4" s="246"/>
      <c r="L4" s="247" t="s">
        <v>8</v>
      </c>
      <c r="M4" s="245"/>
      <c r="N4" s="246"/>
    </row>
    <row r="5" spans="1:16" x14ac:dyDescent="0.2">
      <c r="A5" s="11" t="s">
        <v>9</v>
      </c>
      <c r="C5" s="12" t="s">
        <v>10</v>
      </c>
      <c r="D5" s="13" t="s">
        <v>11</v>
      </c>
      <c r="E5" s="13" t="s">
        <v>12</v>
      </c>
      <c r="F5" s="12" t="s">
        <v>10</v>
      </c>
      <c r="G5" s="13" t="s">
        <v>11</v>
      </c>
      <c r="H5" s="14" t="s">
        <v>12</v>
      </c>
      <c r="I5" s="12" t="s">
        <v>10</v>
      </c>
      <c r="J5" s="13" t="s">
        <v>11</v>
      </c>
      <c r="K5" s="14" t="s">
        <v>12</v>
      </c>
      <c r="L5" s="13" t="s">
        <v>10</v>
      </c>
      <c r="M5" s="13" t="s">
        <v>11</v>
      </c>
      <c r="N5" s="14" t="s">
        <v>12</v>
      </c>
    </row>
    <row r="6" spans="1:16" x14ac:dyDescent="0.2">
      <c r="A6" s="15" t="s">
        <v>13</v>
      </c>
      <c r="B6" s="16" t="s">
        <v>14</v>
      </c>
      <c r="C6" s="23">
        <v>27.56</v>
      </c>
      <c r="D6" s="20">
        <v>49.24</v>
      </c>
      <c r="E6" s="20">
        <v>23.19</v>
      </c>
      <c r="F6" s="17">
        <v>0</v>
      </c>
      <c r="G6" s="18">
        <v>0</v>
      </c>
      <c r="H6" s="19">
        <v>0</v>
      </c>
      <c r="I6" s="23">
        <v>100</v>
      </c>
      <c r="J6" s="20">
        <v>0</v>
      </c>
      <c r="K6" s="21">
        <v>0</v>
      </c>
      <c r="L6" s="20">
        <v>27.56</v>
      </c>
      <c r="M6" s="20">
        <v>49.24</v>
      </c>
      <c r="N6" s="21">
        <v>23.19</v>
      </c>
    </row>
    <row r="7" spans="1:16" x14ac:dyDescent="0.2">
      <c r="A7" s="22"/>
      <c r="B7" s="16" t="s">
        <v>15</v>
      </c>
      <c r="C7" s="23">
        <v>33.47</v>
      </c>
      <c r="D7" s="20">
        <v>40.270000000000003</v>
      </c>
      <c r="E7" s="20">
        <v>26.27</v>
      </c>
      <c r="F7" s="23">
        <v>24.62</v>
      </c>
      <c r="G7" s="20">
        <v>53.08</v>
      </c>
      <c r="H7" s="21">
        <v>22.31</v>
      </c>
      <c r="I7" s="23">
        <v>49.07</v>
      </c>
      <c r="J7" s="20">
        <v>35.19</v>
      </c>
      <c r="K7" s="21">
        <v>15.74</v>
      </c>
      <c r="L7" s="20">
        <v>35.32</v>
      </c>
      <c r="M7" s="20">
        <v>37.58</v>
      </c>
      <c r="N7" s="21">
        <v>27.1</v>
      </c>
    </row>
    <row r="8" spans="1:16" x14ac:dyDescent="0.2">
      <c r="A8" s="15" t="s">
        <v>16</v>
      </c>
      <c r="B8" s="16" t="s">
        <v>17</v>
      </c>
      <c r="C8" s="23">
        <v>0.74</v>
      </c>
      <c r="D8" s="20">
        <v>81.39</v>
      </c>
      <c r="E8" s="20">
        <v>17.87</v>
      </c>
      <c r="F8" s="23">
        <v>52.66</v>
      </c>
      <c r="G8" s="20">
        <v>30.77</v>
      </c>
      <c r="H8" s="21">
        <v>16.57</v>
      </c>
      <c r="I8" s="23">
        <v>50.78</v>
      </c>
      <c r="J8" s="20">
        <v>24.58</v>
      </c>
      <c r="K8" s="21">
        <v>15.64</v>
      </c>
      <c r="L8" s="20">
        <v>0.74</v>
      </c>
      <c r="M8" s="20">
        <v>81.39</v>
      </c>
      <c r="N8" s="21">
        <v>17.87</v>
      </c>
    </row>
    <row r="9" spans="1:16" x14ac:dyDescent="0.2">
      <c r="A9" s="22"/>
      <c r="B9" s="16" t="s">
        <v>18</v>
      </c>
      <c r="C9" s="23">
        <v>38.28</v>
      </c>
      <c r="D9" s="20">
        <v>28.24</v>
      </c>
      <c r="E9" s="20">
        <v>63.64</v>
      </c>
      <c r="F9" s="23">
        <v>28.24</v>
      </c>
      <c r="G9" s="20">
        <v>48.15</v>
      </c>
      <c r="H9" s="21">
        <v>23.61</v>
      </c>
      <c r="I9" s="23">
        <v>63.64</v>
      </c>
      <c r="J9" s="20">
        <v>33.33</v>
      </c>
      <c r="K9" s="21">
        <v>3.03</v>
      </c>
      <c r="L9" s="20">
        <v>42.57</v>
      </c>
      <c r="M9" s="20">
        <v>28.91</v>
      </c>
      <c r="N9" s="21">
        <v>28.51</v>
      </c>
    </row>
    <row r="10" spans="1:16" x14ac:dyDescent="0.2">
      <c r="A10" s="15" t="s">
        <v>19</v>
      </c>
      <c r="B10" s="16" t="s">
        <v>20</v>
      </c>
      <c r="C10" s="23">
        <v>47.48</v>
      </c>
      <c r="D10" s="20">
        <v>36</v>
      </c>
      <c r="E10" s="20">
        <v>16.52</v>
      </c>
      <c r="F10" s="23">
        <v>27.54</v>
      </c>
      <c r="G10" s="20">
        <v>56.52</v>
      </c>
      <c r="H10" s="21">
        <v>15.94</v>
      </c>
      <c r="I10" s="23">
        <v>25.58</v>
      </c>
      <c r="J10" s="20">
        <v>58.14</v>
      </c>
      <c r="K10" s="21">
        <v>16.28</v>
      </c>
      <c r="L10" s="20">
        <v>47.48</v>
      </c>
      <c r="M10" s="20">
        <v>36</v>
      </c>
      <c r="N10" s="21">
        <v>16.52</v>
      </c>
    </row>
    <row r="11" spans="1:16" x14ac:dyDescent="0.2">
      <c r="A11" s="22"/>
      <c r="B11" s="16" t="s">
        <v>21</v>
      </c>
      <c r="C11" s="23">
        <v>39.229999999999997</v>
      </c>
      <c r="D11" s="20">
        <v>54.14</v>
      </c>
      <c r="E11" s="20">
        <v>6.63</v>
      </c>
      <c r="F11" s="23">
        <v>35.92</v>
      </c>
      <c r="G11" s="20">
        <v>61.97</v>
      </c>
      <c r="H11" s="21">
        <v>2.11</v>
      </c>
      <c r="I11" s="23">
        <v>89.86</v>
      </c>
      <c r="J11" s="20">
        <v>7.25</v>
      </c>
      <c r="K11" s="21">
        <v>2.9</v>
      </c>
      <c r="L11" s="20">
        <v>40.4</v>
      </c>
      <c r="M11" s="20">
        <v>51.37</v>
      </c>
      <c r="N11" s="21">
        <v>8.23</v>
      </c>
    </row>
    <row r="12" spans="1:16" x14ac:dyDescent="0.2">
      <c r="A12" s="15" t="s">
        <v>22</v>
      </c>
      <c r="B12" s="16" t="s">
        <v>23</v>
      </c>
      <c r="C12" s="23">
        <v>36.26</v>
      </c>
      <c r="D12" s="20">
        <v>42.97</v>
      </c>
      <c r="E12" s="20">
        <v>20.77</v>
      </c>
      <c r="F12" s="23">
        <v>61.96</v>
      </c>
      <c r="G12" s="20">
        <v>35.58</v>
      </c>
      <c r="H12" s="21">
        <v>2.4500000000000002</v>
      </c>
      <c r="I12" s="70">
        <v>65.75</v>
      </c>
      <c r="J12" s="71">
        <v>32.19</v>
      </c>
      <c r="K12" s="72">
        <v>2.0499999999999998</v>
      </c>
      <c r="L12" s="71">
        <v>36.26</v>
      </c>
      <c r="M12" s="71">
        <v>42.97</v>
      </c>
      <c r="N12" s="72">
        <v>20.77</v>
      </c>
    </row>
    <row r="13" spans="1:16" x14ac:dyDescent="0.2">
      <c r="A13" s="22"/>
      <c r="B13" s="16" t="s">
        <v>24</v>
      </c>
      <c r="C13" s="23">
        <v>41.61</v>
      </c>
      <c r="D13" s="20">
        <v>42.3</v>
      </c>
      <c r="E13" s="20">
        <v>16.09</v>
      </c>
      <c r="F13" s="23">
        <v>21.51</v>
      </c>
      <c r="G13" s="20">
        <v>66.67</v>
      </c>
      <c r="H13" s="21">
        <v>11.83</v>
      </c>
      <c r="I13" s="70">
        <v>78.849999999999994</v>
      </c>
      <c r="J13" s="71">
        <v>17.309999999999999</v>
      </c>
      <c r="K13" s="72">
        <v>3.85</v>
      </c>
      <c r="L13" s="71">
        <v>54.3</v>
      </c>
      <c r="M13" s="71">
        <v>26.92</v>
      </c>
      <c r="N13" s="72">
        <v>18.78</v>
      </c>
      <c r="P13" s="9" t="s">
        <v>25</v>
      </c>
    </row>
    <row r="14" spans="1:16" x14ac:dyDescent="0.2">
      <c r="A14" s="15" t="s">
        <v>26</v>
      </c>
      <c r="B14" s="16" t="s">
        <v>27</v>
      </c>
      <c r="C14" s="23">
        <v>33.869999999999997</v>
      </c>
      <c r="D14" s="20">
        <v>41.4</v>
      </c>
      <c r="E14" s="20">
        <v>24.73</v>
      </c>
      <c r="F14" s="23">
        <v>69.23</v>
      </c>
      <c r="G14" s="20">
        <v>30.77</v>
      </c>
      <c r="H14" s="21">
        <v>0</v>
      </c>
      <c r="I14" s="26">
        <v>96</v>
      </c>
      <c r="J14" s="27">
        <v>4</v>
      </c>
      <c r="K14" s="28">
        <v>0</v>
      </c>
      <c r="L14" s="27">
        <v>33.869999999999997</v>
      </c>
      <c r="M14" s="27">
        <v>41.4</v>
      </c>
      <c r="N14" s="28">
        <v>24.73</v>
      </c>
    </row>
    <row r="15" spans="1:16" x14ac:dyDescent="0.2">
      <c r="A15" s="24"/>
      <c r="B15" s="16" t="s">
        <v>28</v>
      </c>
      <c r="C15" s="23">
        <v>42.86</v>
      </c>
      <c r="D15" s="20">
        <v>43.45</v>
      </c>
      <c r="E15" s="20">
        <v>13.69</v>
      </c>
      <c r="F15" s="73">
        <v>0</v>
      </c>
      <c r="G15" s="74">
        <v>0</v>
      </c>
      <c r="H15" s="75">
        <v>0</v>
      </c>
      <c r="I15" s="26">
        <v>94.64</v>
      </c>
      <c r="J15" s="27">
        <v>1.79</v>
      </c>
      <c r="K15" s="28">
        <v>3.57</v>
      </c>
      <c r="L15" s="27">
        <v>42.86</v>
      </c>
      <c r="M15" s="27">
        <v>43.42</v>
      </c>
      <c r="N15" s="28">
        <v>13.36</v>
      </c>
    </row>
    <row r="16" spans="1:16" x14ac:dyDescent="0.2">
      <c r="A16" s="15" t="s">
        <v>29</v>
      </c>
      <c r="B16" s="16" t="s">
        <v>30</v>
      </c>
      <c r="C16" s="23">
        <v>40.36</v>
      </c>
      <c r="D16" s="20">
        <v>38</v>
      </c>
      <c r="E16" s="20">
        <v>21.64</v>
      </c>
      <c r="F16" s="23">
        <v>34.65</v>
      </c>
      <c r="G16" s="20">
        <v>58.03</v>
      </c>
      <c r="H16" s="21">
        <v>7.32</v>
      </c>
      <c r="I16" s="26">
        <v>71.540000000000006</v>
      </c>
      <c r="J16" s="27">
        <v>20.329999999999998</v>
      </c>
      <c r="K16" s="28">
        <v>8.1300000000000008</v>
      </c>
      <c r="L16" s="27">
        <v>37.700000000000003</v>
      </c>
      <c r="M16" s="27">
        <v>39.880000000000003</v>
      </c>
      <c r="N16" s="28">
        <v>22.42</v>
      </c>
    </row>
    <row r="17" spans="1:14" x14ac:dyDescent="0.2">
      <c r="A17" s="24"/>
      <c r="B17" s="16" t="s">
        <v>31</v>
      </c>
      <c r="C17" s="23">
        <v>67.27</v>
      </c>
      <c r="D17" s="20">
        <v>19.829999999999998</v>
      </c>
      <c r="E17" s="20">
        <v>12.9</v>
      </c>
      <c r="F17" s="23">
        <v>38.4</v>
      </c>
      <c r="G17" s="20">
        <v>55.19</v>
      </c>
      <c r="H17" s="21">
        <v>6.4</v>
      </c>
      <c r="I17" s="23">
        <v>54.75</v>
      </c>
      <c r="J17" s="20">
        <v>30.49</v>
      </c>
      <c r="K17" s="20">
        <v>14.75</v>
      </c>
      <c r="L17" s="23">
        <v>77.650000000000006</v>
      </c>
      <c r="M17" s="20">
        <v>14.88</v>
      </c>
      <c r="N17" s="21">
        <v>7.46</v>
      </c>
    </row>
    <row r="18" spans="1:14" x14ac:dyDescent="0.2">
      <c r="A18" s="15" t="s">
        <v>32</v>
      </c>
      <c r="B18" s="16" t="s">
        <v>33</v>
      </c>
      <c r="C18" s="23">
        <v>31.42</v>
      </c>
      <c r="D18" s="20">
        <v>46.28</v>
      </c>
      <c r="E18" s="20">
        <v>22.3</v>
      </c>
      <c r="F18" s="23">
        <v>16.11</v>
      </c>
      <c r="G18" s="20">
        <v>80.56</v>
      </c>
      <c r="H18" s="21">
        <v>3.33</v>
      </c>
      <c r="I18" s="26">
        <v>100</v>
      </c>
      <c r="J18" s="27">
        <v>0</v>
      </c>
      <c r="K18" s="28">
        <v>0</v>
      </c>
      <c r="L18" s="27">
        <v>31.42</v>
      </c>
      <c r="M18" s="27">
        <v>46.28</v>
      </c>
      <c r="N18" s="28">
        <v>22.3</v>
      </c>
    </row>
    <row r="19" spans="1:14" x14ac:dyDescent="0.2">
      <c r="A19" s="24"/>
      <c r="B19" s="16" t="s">
        <v>34</v>
      </c>
      <c r="C19" s="23">
        <v>45.38</v>
      </c>
      <c r="D19" s="20">
        <v>46.05</v>
      </c>
      <c r="E19" s="20">
        <v>8.57</v>
      </c>
      <c r="F19" s="23">
        <v>47.03</v>
      </c>
      <c r="G19" s="20">
        <v>49.32</v>
      </c>
      <c r="H19" s="21">
        <v>3.65</v>
      </c>
      <c r="I19" s="37">
        <v>58.33</v>
      </c>
      <c r="J19" s="38">
        <v>33.33</v>
      </c>
      <c r="K19" s="38">
        <v>8.33</v>
      </c>
      <c r="L19" s="37">
        <v>46.18</v>
      </c>
      <c r="M19" s="38">
        <v>43.68</v>
      </c>
      <c r="N19" s="39">
        <v>10.15</v>
      </c>
    </row>
    <row r="20" spans="1:14" x14ac:dyDescent="0.2">
      <c r="A20" s="128" t="s">
        <v>102</v>
      </c>
      <c r="B20" s="56" t="s">
        <v>371</v>
      </c>
      <c r="C20" s="43">
        <v>57.52</v>
      </c>
      <c r="D20" s="40">
        <v>31.67</v>
      </c>
      <c r="E20" s="40">
        <v>10.8</v>
      </c>
      <c r="F20" s="43">
        <v>43.04</v>
      </c>
      <c r="G20" s="40">
        <v>45.57</v>
      </c>
      <c r="H20" s="44">
        <v>11.39</v>
      </c>
      <c r="I20" s="57">
        <v>86</v>
      </c>
      <c r="J20" s="50">
        <v>4</v>
      </c>
      <c r="K20" s="58">
        <v>10</v>
      </c>
      <c r="L20" s="50">
        <v>57.35</v>
      </c>
      <c r="M20" s="50">
        <v>31.83</v>
      </c>
      <c r="N20" s="28">
        <v>10.82</v>
      </c>
    </row>
    <row r="21" spans="1:14" x14ac:dyDescent="0.2">
      <c r="A21" s="128"/>
      <c r="B21" s="16" t="s">
        <v>372</v>
      </c>
      <c r="C21" s="23">
        <v>71.45</v>
      </c>
      <c r="D21" s="20">
        <v>20.02</v>
      </c>
      <c r="E21" s="20">
        <v>8.52</v>
      </c>
      <c r="F21" s="23">
        <v>49.58</v>
      </c>
      <c r="G21" s="20">
        <v>39.78</v>
      </c>
      <c r="H21" s="21">
        <v>10.64</v>
      </c>
      <c r="I21" s="37">
        <v>72.34</v>
      </c>
      <c r="J21" s="38">
        <v>21.28</v>
      </c>
      <c r="K21" s="38">
        <v>6.38</v>
      </c>
      <c r="L21" s="37">
        <v>76.95</v>
      </c>
      <c r="M21" s="38">
        <v>15.24</v>
      </c>
      <c r="N21" s="39">
        <v>7.81</v>
      </c>
    </row>
    <row r="22" spans="1:14" ht="13.5" thickBot="1" x14ac:dyDescent="0.25">
      <c r="A22" s="130"/>
      <c r="B22" s="131" t="s">
        <v>387</v>
      </c>
      <c r="C22" s="132">
        <v>54.76</v>
      </c>
      <c r="D22" s="133">
        <v>36.9</v>
      </c>
      <c r="E22" s="133">
        <v>8.33</v>
      </c>
      <c r="F22" s="132">
        <v>54.76</v>
      </c>
      <c r="G22" s="133">
        <v>36.9</v>
      </c>
      <c r="H22" s="133">
        <v>8.33</v>
      </c>
      <c r="I22" s="132">
        <v>54.76</v>
      </c>
      <c r="J22" s="133">
        <v>36.9</v>
      </c>
      <c r="K22" s="133">
        <v>8.33</v>
      </c>
      <c r="L22" s="161">
        <v>0</v>
      </c>
      <c r="M22" s="162">
        <v>0</v>
      </c>
      <c r="N22" s="164">
        <v>0</v>
      </c>
    </row>
    <row r="23" spans="1:14" x14ac:dyDescent="0.2">
      <c r="A23" s="119" t="s">
        <v>392</v>
      </c>
      <c r="B23" s="120" t="s">
        <v>374</v>
      </c>
      <c r="C23" s="121">
        <v>71.459999999999994</v>
      </c>
      <c r="D23" s="122">
        <v>17.38</v>
      </c>
      <c r="E23" s="122">
        <v>11.16</v>
      </c>
      <c r="F23" s="121">
        <v>79.760000000000005</v>
      </c>
      <c r="G23" s="122">
        <v>13.1</v>
      </c>
      <c r="H23" s="123">
        <v>7.14</v>
      </c>
      <c r="I23" s="124">
        <v>87.5</v>
      </c>
      <c r="J23" s="125">
        <v>12.5</v>
      </c>
      <c r="K23" s="126">
        <v>0</v>
      </c>
      <c r="L23" s="125">
        <v>71.430000000000007</v>
      </c>
      <c r="M23" s="125">
        <v>17.32</v>
      </c>
      <c r="N23" s="127">
        <v>11.25</v>
      </c>
    </row>
    <row r="24" spans="1:14" x14ac:dyDescent="0.2">
      <c r="A24" s="128"/>
      <c r="B24" s="16" t="s">
        <v>376</v>
      </c>
      <c r="C24" s="23"/>
      <c r="D24" s="20"/>
      <c r="E24" s="20"/>
      <c r="F24" s="23"/>
      <c r="G24" s="20"/>
      <c r="H24" s="21"/>
      <c r="I24" s="37"/>
      <c r="J24" s="38"/>
      <c r="K24" s="38"/>
      <c r="L24" s="37"/>
      <c r="M24" s="38"/>
      <c r="N24" s="129"/>
    </row>
    <row r="25" spans="1:14" ht="13.5" thickBot="1" x14ac:dyDescent="0.25">
      <c r="A25" s="130"/>
      <c r="B25" s="131" t="s">
        <v>393</v>
      </c>
      <c r="C25" s="132"/>
      <c r="D25" s="133"/>
      <c r="E25" s="133"/>
      <c r="F25" s="132"/>
      <c r="G25" s="133"/>
      <c r="H25" s="133"/>
      <c r="I25" s="132"/>
      <c r="J25" s="133"/>
      <c r="K25" s="133"/>
      <c r="L25" s="161"/>
      <c r="M25" s="162"/>
      <c r="N25" s="163"/>
    </row>
    <row r="26" spans="1:14" x14ac:dyDescent="0.2">
      <c r="K26" s="51"/>
      <c r="N26" s="51"/>
    </row>
    <row r="27" spans="1:14" x14ac:dyDescent="0.2">
      <c r="C27" s="35" t="s">
        <v>35</v>
      </c>
      <c r="D27" s="35"/>
      <c r="E27" s="36"/>
      <c r="F27" s="36"/>
      <c r="G27" s="36"/>
      <c r="H27" s="36"/>
      <c r="I27" s="36"/>
      <c r="J27" s="76"/>
      <c r="K27" s="76"/>
      <c r="L27" s="76"/>
      <c r="M27" s="76"/>
    </row>
    <row r="28" spans="1:14" x14ac:dyDescent="0.2">
      <c r="C28" s="35" t="s">
        <v>36</v>
      </c>
      <c r="D28" s="36"/>
      <c r="E28" s="36"/>
      <c r="F28" s="36"/>
      <c r="G28" s="36"/>
      <c r="H28" s="36"/>
      <c r="I28" s="36"/>
      <c r="J28" s="76"/>
      <c r="K28" s="76"/>
      <c r="L28" s="76"/>
      <c r="M28" s="76"/>
    </row>
  </sheetData>
  <mergeCells count="4">
    <mergeCell ref="C4:E4"/>
    <mergeCell ref="F4:H4"/>
    <mergeCell ref="I4:K4"/>
    <mergeCell ref="L4:N4"/>
  </mergeCells>
  <phoneticPr fontId="4"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V32"/>
  <sheetViews>
    <sheetView workbookViewId="0">
      <pane xSplit="2" ySplit="5" topLeftCell="J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9" width="8.875" style="10" customWidth="1"/>
    <col min="30" max="16384" width="11" style="9"/>
  </cols>
  <sheetData>
    <row r="1" spans="1:48" x14ac:dyDescent="0.2">
      <c r="A1" s="8" t="s">
        <v>209</v>
      </c>
    </row>
    <row r="2" spans="1:48" x14ac:dyDescent="0.2">
      <c r="A2" s="8" t="s">
        <v>210</v>
      </c>
    </row>
    <row r="4" spans="1:48" ht="110.1" customHeight="1" x14ac:dyDescent="0.2">
      <c r="C4" s="244" t="s">
        <v>211</v>
      </c>
      <c r="D4" s="245"/>
      <c r="E4" s="245"/>
      <c r="F4" s="244" t="s">
        <v>212</v>
      </c>
      <c r="G4" s="245"/>
      <c r="H4" s="246"/>
      <c r="I4" s="244" t="s">
        <v>213</v>
      </c>
      <c r="J4" s="245"/>
      <c r="K4" s="246"/>
      <c r="L4" s="244" t="s">
        <v>49</v>
      </c>
      <c r="M4" s="245"/>
      <c r="N4" s="246"/>
      <c r="O4" s="247" t="s">
        <v>214</v>
      </c>
      <c r="P4" s="245"/>
      <c r="Q4" s="245"/>
      <c r="R4" s="244" t="s">
        <v>215</v>
      </c>
      <c r="S4" s="245"/>
      <c r="T4" s="246"/>
      <c r="U4" s="247" t="s">
        <v>216</v>
      </c>
      <c r="V4" s="245"/>
      <c r="W4" s="245"/>
      <c r="X4" s="244" t="s">
        <v>217</v>
      </c>
      <c r="Y4" s="245"/>
      <c r="Z4" s="246"/>
      <c r="AA4" s="244" t="s">
        <v>218</v>
      </c>
      <c r="AB4" s="245"/>
      <c r="AC4" s="246"/>
    </row>
    <row r="5" spans="1:48" x14ac:dyDescent="0.2">
      <c r="A5" s="11" t="s">
        <v>9</v>
      </c>
      <c r="C5" s="12" t="s">
        <v>10</v>
      </c>
      <c r="D5" s="13" t="s">
        <v>11</v>
      </c>
      <c r="E5" s="13" t="s">
        <v>12</v>
      </c>
      <c r="F5" s="12" t="s">
        <v>10</v>
      </c>
      <c r="G5" s="13" t="s">
        <v>11</v>
      </c>
      <c r="H5" s="14" t="s">
        <v>12</v>
      </c>
      <c r="I5" s="12" t="s">
        <v>10</v>
      </c>
      <c r="J5" s="13" t="s">
        <v>11</v>
      </c>
      <c r="K5" s="14"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2" t="s">
        <v>10</v>
      </c>
      <c r="AB5" s="13" t="s">
        <v>11</v>
      </c>
      <c r="AC5" s="14" t="s">
        <v>12</v>
      </c>
    </row>
    <row r="6" spans="1:48" x14ac:dyDescent="0.2">
      <c r="A6" s="15" t="s">
        <v>13</v>
      </c>
      <c r="B6" s="16" t="s">
        <v>14</v>
      </c>
      <c r="C6" s="17">
        <v>0</v>
      </c>
      <c r="D6" s="18">
        <v>0</v>
      </c>
      <c r="E6" s="18">
        <v>0</v>
      </c>
      <c r="F6" s="17">
        <v>0</v>
      </c>
      <c r="G6" s="18">
        <v>0</v>
      </c>
      <c r="H6" s="19">
        <v>0</v>
      </c>
      <c r="I6" s="17">
        <v>0</v>
      </c>
      <c r="J6" s="18">
        <v>0</v>
      </c>
      <c r="K6" s="19">
        <v>0</v>
      </c>
      <c r="L6" s="17">
        <v>0</v>
      </c>
      <c r="M6" s="18">
        <v>0</v>
      </c>
      <c r="N6" s="18">
        <v>0</v>
      </c>
      <c r="O6" s="17">
        <v>0</v>
      </c>
      <c r="P6" s="18">
        <v>0</v>
      </c>
      <c r="Q6" s="18">
        <v>0</v>
      </c>
      <c r="R6" s="23">
        <v>44.19</v>
      </c>
      <c r="S6" s="20">
        <v>44.19</v>
      </c>
      <c r="T6" s="21">
        <v>11.63</v>
      </c>
      <c r="U6" s="17">
        <v>0</v>
      </c>
      <c r="V6" s="18">
        <v>0</v>
      </c>
      <c r="W6" s="18">
        <v>0</v>
      </c>
      <c r="X6" s="23">
        <v>41.86</v>
      </c>
      <c r="Y6" s="20">
        <v>46.51</v>
      </c>
      <c r="Z6" s="21">
        <v>11.63</v>
      </c>
      <c r="AA6" s="17">
        <v>0</v>
      </c>
      <c r="AB6" s="18">
        <v>0</v>
      </c>
      <c r="AC6" s="19">
        <v>0</v>
      </c>
    </row>
    <row r="7" spans="1:48" x14ac:dyDescent="0.2">
      <c r="A7" s="22"/>
      <c r="B7" s="16" t="s">
        <v>15</v>
      </c>
      <c r="C7" s="17">
        <v>0</v>
      </c>
      <c r="D7" s="18">
        <v>0</v>
      </c>
      <c r="E7" s="18">
        <v>0</v>
      </c>
      <c r="F7" s="17">
        <v>0</v>
      </c>
      <c r="G7" s="18">
        <v>0</v>
      </c>
      <c r="H7" s="19">
        <v>0</v>
      </c>
      <c r="I7" s="17">
        <v>0</v>
      </c>
      <c r="J7" s="18">
        <v>0</v>
      </c>
      <c r="K7" s="19">
        <v>0</v>
      </c>
      <c r="L7" s="17">
        <v>0</v>
      </c>
      <c r="M7" s="18">
        <v>0</v>
      </c>
      <c r="N7" s="18">
        <v>0</v>
      </c>
      <c r="O7" s="17">
        <v>0</v>
      </c>
      <c r="P7" s="18">
        <v>0</v>
      </c>
      <c r="Q7" s="18">
        <v>0</v>
      </c>
      <c r="R7" s="23">
        <v>45.45</v>
      </c>
      <c r="S7" s="20">
        <v>33.33</v>
      </c>
      <c r="T7" s="21">
        <v>21.21</v>
      </c>
      <c r="U7" s="17">
        <v>0</v>
      </c>
      <c r="V7" s="18">
        <v>0</v>
      </c>
      <c r="W7" s="18">
        <v>0</v>
      </c>
      <c r="X7" s="23">
        <v>54.55</v>
      </c>
      <c r="Y7" s="20">
        <v>21.21</v>
      </c>
      <c r="Z7" s="21">
        <v>24.24</v>
      </c>
      <c r="AA7" s="17">
        <v>0</v>
      </c>
      <c r="AB7" s="18">
        <v>0</v>
      </c>
      <c r="AC7" s="19">
        <v>0</v>
      </c>
    </row>
    <row r="8" spans="1:48" x14ac:dyDescent="0.2">
      <c r="A8" s="15" t="s">
        <v>16</v>
      </c>
      <c r="B8" s="16" t="s">
        <v>17</v>
      </c>
      <c r="C8" s="17">
        <v>0</v>
      </c>
      <c r="D8" s="18">
        <v>0</v>
      </c>
      <c r="E8" s="18">
        <v>0</v>
      </c>
      <c r="F8" s="17">
        <v>0</v>
      </c>
      <c r="G8" s="18">
        <v>0</v>
      </c>
      <c r="H8" s="19">
        <v>0</v>
      </c>
      <c r="I8" s="17">
        <v>0</v>
      </c>
      <c r="J8" s="18">
        <v>0</v>
      </c>
      <c r="K8" s="19">
        <v>0</v>
      </c>
      <c r="L8" s="17">
        <v>0</v>
      </c>
      <c r="M8" s="18">
        <v>0</v>
      </c>
      <c r="N8" s="18">
        <v>0</v>
      </c>
      <c r="O8" s="17">
        <v>0</v>
      </c>
      <c r="P8" s="18">
        <v>0</v>
      </c>
      <c r="Q8" s="18">
        <v>0</v>
      </c>
      <c r="R8" s="23">
        <v>36.17</v>
      </c>
      <c r="S8" s="20">
        <v>46.81</v>
      </c>
      <c r="T8" s="21">
        <v>17.02</v>
      </c>
      <c r="U8" s="17">
        <v>0</v>
      </c>
      <c r="V8" s="18">
        <v>0</v>
      </c>
      <c r="W8" s="18">
        <v>0</v>
      </c>
      <c r="X8" s="23">
        <v>40.53</v>
      </c>
      <c r="Y8" s="20">
        <v>48.94</v>
      </c>
      <c r="Z8" s="21">
        <v>10.64</v>
      </c>
      <c r="AA8" s="17">
        <v>0</v>
      </c>
      <c r="AB8" s="18">
        <v>0</v>
      </c>
      <c r="AC8" s="19">
        <v>0</v>
      </c>
    </row>
    <row r="9" spans="1:48" x14ac:dyDescent="0.2">
      <c r="A9" s="22"/>
      <c r="B9" s="16" t="s">
        <v>18</v>
      </c>
      <c r="C9" s="17">
        <v>0</v>
      </c>
      <c r="D9" s="18">
        <v>0</v>
      </c>
      <c r="E9" s="18">
        <v>0</v>
      </c>
      <c r="F9" s="17">
        <v>0</v>
      </c>
      <c r="G9" s="18">
        <v>0</v>
      </c>
      <c r="H9" s="19">
        <v>0</v>
      </c>
      <c r="I9" s="17">
        <v>0</v>
      </c>
      <c r="J9" s="18">
        <v>0</v>
      </c>
      <c r="K9" s="19">
        <v>0</v>
      </c>
      <c r="L9" s="17">
        <v>0</v>
      </c>
      <c r="M9" s="18">
        <v>0</v>
      </c>
      <c r="N9" s="18">
        <v>0</v>
      </c>
      <c r="O9" s="17">
        <v>0</v>
      </c>
      <c r="P9" s="18">
        <v>0</v>
      </c>
      <c r="Q9" s="18">
        <v>0</v>
      </c>
      <c r="R9" s="23">
        <v>78.05</v>
      </c>
      <c r="S9" s="20">
        <v>17.07</v>
      </c>
      <c r="T9" s="21">
        <v>4.88</v>
      </c>
      <c r="U9" s="17">
        <v>0</v>
      </c>
      <c r="V9" s="18">
        <v>0</v>
      </c>
      <c r="W9" s="18">
        <v>0</v>
      </c>
      <c r="X9" s="23">
        <v>67.86</v>
      </c>
      <c r="Y9" s="20">
        <v>25</v>
      </c>
      <c r="Z9" s="21">
        <v>7.14</v>
      </c>
      <c r="AA9" s="17">
        <v>0</v>
      </c>
      <c r="AB9" s="18">
        <v>0</v>
      </c>
      <c r="AC9" s="19">
        <v>0</v>
      </c>
    </row>
    <row r="10" spans="1:48" x14ac:dyDescent="0.2">
      <c r="A10" s="15" t="s">
        <v>19</v>
      </c>
      <c r="B10" s="16" t="s">
        <v>20</v>
      </c>
      <c r="C10" s="17">
        <v>0</v>
      </c>
      <c r="D10" s="18">
        <v>0</v>
      </c>
      <c r="E10" s="18">
        <v>0</v>
      </c>
      <c r="F10" s="17">
        <v>0</v>
      </c>
      <c r="G10" s="18">
        <v>0</v>
      </c>
      <c r="H10" s="19">
        <v>0</v>
      </c>
      <c r="I10" s="17">
        <v>0</v>
      </c>
      <c r="J10" s="18">
        <v>0</v>
      </c>
      <c r="K10" s="19">
        <v>0</v>
      </c>
      <c r="L10" s="17">
        <v>0</v>
      </c>
      <c r="M10" s="18">
        <v>0</v>
      </c>
      <c r="N10" s="18">
        <v>0</v>
      </c>
      <c r="O10" s="17">
        <v>0</v>
      </c>
      <c r="P10" s="18">
        <v>0</v>
      </c>
      <c r="Q10" s="18">
        <v>0</v>
      </c>
      <c r="R10" s="23">
        <v>50</v>
      </c>
      <c r="S10" s="20">
        <v>22</v>
      </c>
      <c r="T10" s="21">
        <v>28</v>
      </c>
      <c r="U10" s="17">
        <v>0</v>
      </c>
      <c r="V10" s="18">
        <v>0</v>
      </c>
      <c r="W10" s="18">
        <v>0</v>
      </c>
      <c r="X10" s="23">
        <v>50</v>
      </c>
      <c r="Y10" s="20">
        <v>22</v>
      </c>
      <c r="Z10" s="21">
        <v>28</v>
      </c>
      <c r="AA10" s="17">
        <v>0</v>
      </c>
      <c r="AB10" s="18">
        <v>0</v>
      </c>
      <c r="AC10" s="19">
        <v>0</v>
      </c>
    </row>
    <row r="11" spans="1:48" x14ac:dyDescent="0.2">
      <c r="A11" s="22"/>
      <c r="B11" s="16" t="s">
        <v>21</v>
      </c>
      <c r="C11" s="17">
        <v>0</v>
      </c>
      <c r="D11" s="18">
        <v>0</v>
      </c>
      <c r="E11" s="18">
        <v>0</v>
      </c>
      <c r="F11" s="17">
        <v>0</v>
      </c>
      <c r="G11" s="18">
        <v>0</v>
      </c>
      <c r="H11" s="19">
        <v>0</v>
      </c>
      <c r="I11" s="17">
        <v>0</v>
      </c>
      <c r="J11" s="18">
        <v>0</v>
      </c>
      <c r="K11" s="19">
        <v>0</v>
      </c>
      <c r="L11" s="17">
        <v>0</v>
      </c>
      <c r="M11" s="18">
        <v>0</v>
      </c>
      <c r="N11" s="18">
        <v>0</v>
      </c>
      <c r="O11" s="17">
        <v>0</v>
      </c>
      <c r="P11" s="18">
        <v>0</v>
      </c>
      <c r="Q11" s="18">
        <v>0</v>
      </c>
      <c r="R11" s="23">
        <v>66.67</v>
      </c>
      <c r="S11" s="20">
        <v>19.05</v>
      </c>
      <c r="T11" s="21">
        <v>14.29</v>
      </c>
      <c r="U11" s="17">
        <v>0</v>
      </c>
      <c r="V11" s="18">
        <v>0</v>
      </c>
      <c r="W11" s="18">
        <v>0</v>
      </c>
      <c r="X11" s="23">
        <v>52.38</v>
      </c>
      <c r="Y11" s="20">
        <v>28.57</v>
      </c>
      <c r="Z11" s="21">
        <v>19.05</v>
      </c>
      <c r="AA11" s="17">
        <v>0</v>
      </c>
      <c r="AB11" s="18">
        <v>0</v>
      </c>
      <c r="AC11" s="19">
        <v>0</v>
      </c>
    </row>
    <row r="12" spans="1:48" x14ac:dyDescent="0.2">
      <c r="A12" s="15" t="s">
        <v>22</v>
      </c>
      <c r="B12" s="16" t="s">
        <v>23</v>
      </c>
      <c r="C12" s="17">
        <v>0</v>
      </c>
      <c r="D12" s="18">
        <v>0</v>
      </c>
      <c r="E12" s="19">
        <v>0</v>
      </c>
      <c r="F12" s="17">
        <v>0</v>
      </c>
      <c r="G12" s="18">
        <v>0</v>
      </c>
      <c r="H12" s="19">
        <v>0</v>
      </c>
      <c r="I12" s="17">
        <v>0</v>
      </c>
      <c r="J12" s="18">
        <v>0</v>
      </c>
      <c r="K12" s="19">
        <v>0</v>
      </c>
      <c r="L12" s="17">
        <v>0</v>
      </c>
      <c r="M12" s="18">
        <v>0</v>
      </c>
      <c r="N12" s="19">
        <v>0</v>
      </c>
      <c r="O12" s="17">
        <v>0</v>
      </c>
      <c r="P12" s="18">
        <v>0</v>
      </c>
      <c r="Q12" s="19">
        <v>0</v>
      </c>
      <c r="R12" s="23">
        <v>72.5</v>
      </c>
      <c r="S12" s="20">
        <v>22.5</v>
      </c>
      <c r="T12" s="21">
        <v>5</v>
      </c>
      <c r="U12" s="17">
        <v>0</v>
      </c>
      <c r="V12" s="18">
        <v>0</v>
      </c>
      <c r="W12" s="19">
        <v>0</v>
      </c>
      <c r="X12" s="23">
        <v>52.5</v>
      </c>
      <c r="Y12" s="20">
        <v>42.5</v>
      </c>
      <c r="Z12" s="21">
        <v>5</v>
      </c>
      <c r="AA12" s="17">
        <v>0</v>
      </c>
      <c r="AB12" s="18">
        <v>0</v>
      </c>
      <c r="AC12" s="19">
        <v>0</v>
      </c>
    </row>
    <row r="13" spans="1:48" x14ac:dyDescent="0.2">
      <c r="A13" s="22"/>
      <c r="B13" s="16" t="s">
        <v>24</v>
      </c>
      <c r="C13" s="17">
        <v>0</v>
      </c>
      <c r="D13" s="18">
        <v>0</v>
      </c>
      <c r="E13" s="19">
        <v>0</v>
      </c>
      <c r="F13" s="17">
        <v>0</v>
      </c>
      <c r="G13" s="18">
        <v>0</v>
      </c>
      <c r="H13" s="19">
        <v>0</v>
      </c>
      <c r="I13" s="17">
        <v>0</v>
      </c>
      <c r="J13" s="18">
        <v>0</v>
      </c>
      <c r="K13" s="19">
        <v>0</v>
      </c>
      <c r="L13" s="17">
        <v>0</v>
      </c>
      <c r="M13" s="18">
        <v>0</v>
      </c>
      <c r="N13" s="19">
        <v>0</v>
      </c>
      <c r="O13" s="17">
        <v>0</v>
      </c>
      <c r="P13" s="18">
        <v>0</v>
      </c>
      <c r="Q13" s="19">
        <v>0</v>
      </c>
      <c r="R13" s="23">
        <v>60</v>
      </c>
      <c r="S13" s="20">
        <v>32</v>
      </c>
      <c r="T13" s="21">
        <v>8</v>
      </c>
      <c r="U13" s="17">
        <v>0</v>
      </c>
      <c r="V13" s="18">
        <v>0</v>
      </c>
      <c r="W13" s="19">
        <v>0</v>
      </c>
      <c r="X13" s="23">
        <v>68</v>
      </c>
      <c r="Y13" s="20">
        <v>16</v>
      </c>
      <c r="Z13" s="21">
        <v>16</v>
      </c>
      <c r="AA13" s="17">
        <v>0</v>
      </c>
      <c r="AB13" s="18">
        <v>0</v>
      </c>
      <c r="AC13" s="19">
        <v>0</v>
      </c>
    </row>
    <row r="14" spans="1:48" x14ac:dyDescent="0.2">
      <c r="A14" s="15" t="s">
        <v>26</v>
      </c>
      <c r="B14" s="16" t="s">
        <v>27</v>
      </c>
      <c r="C14" s="17">
        <v>0</v>
      </c>
      <c r="D14" s="18">
        <v>0</v>
      </c>
      <c r="E14" s="18">
        <v>0</v>
      </c>
      <c r="F14" s="17">
        <v>0</v>
      </c>
      <c r="G14" s="18">
        <v>0</v>
      </c>
      <c r="H14" s="19">
        <v>0</v>
      </c>
      <c r="I14" s="17">
        <v>0</v>
      </c>
      <c r="J14" s="18">
        <v>0</v>
      </c>
      <c r="K14" s="19">
        <v>0</v>
      </c>
      <c r="L14" s="17">
        <v>0</v>
      </c>
      <c r="M14" s="18">
        <v>0</v>
      </c>
      <c r="N14" s="19">
        <v>0</v>
      </c>
      <c r="O14" s="18">
        <v>0</v>
      </c>
      <c r="P14" s="18">
        <v>0</v>
      </c>
      <c r="Q14" s="18">
        <v>0</v>
      </c>
      <c r="R14" s="23">
        <v>54.84</v>
      </c>
      <c r="S14" s="20">
        <v>32.26</v>
      </c>
      <c r="T14" s="21">
        <v>12.9</v>
      </c>
      <c r="U14" s="18">
        <v>0</v>
      </c>
      <c r="V14" s="18">
        <v>0</v>
      </c>
      <c r="W14" s="18">
        <v>0</v>
      </c>
      <c r="X14" s="23">
        <v>51.61</v>
      </c>
      <c r="Y14" s="20">
        <v>41.94</v>
      </c>
      <c r="Z14" s="21">
        <v>6.45</v>
      </c>
      <c r="AA14" s="17">
        <v>0</v>
      </c>
      <c r="AB14" s="18">
        <v>0</v>
      </c>
      <c r="AC14" s="19">
        <v>0</v>
      </c>
    </row>
    <row r="15" spans="1:48" x14ac:dyDescent="0.2">
      <c r="A15" s="24"/>
      <c r="B15" s="16" t="s">
        <v>28</v>
      </c>
      <c r="C15" s="17">
        <v>0</v>
      </c>
      <c r="D15" s="18">
        <v>0</v>
      </c>
      <c r="E15" s="18">
        <v>0</v>
      </c>
      <c r="F15" s="17">
        <v>0</v>
      </c>
      <c r="G15" s="18">
        <v>0</v>
      </c>
      <c r="H15" s="19">
        <v>0</v>
      </c>
      <c r="I15" s="17">
        <v>0</v>
      </c>
      <c r="J15" s="18">
        <v>0</v>
      </c>
      <c r="K15" s="19">
        <v>0</v>
      </c>
      <c r="L15" s="17">
        <v>0</v>
      </c>
      <c r="M15" s="18">
        <v>0</v>
      </c>
      <c r="N15" s="19">
        <v>0</v>
      </c>
      <c r="O15" s="18">
        <v>0</v>
      </c>
      <c r="P15" s="18">
        <v>0</v>
      </c>
      <c r="Q15" s="18">
        <v>0</v>
      </c>
      <c r="R15" s="23">
        <v>60.87</v>
      </c>
      <c r="S15" s="20">
        <v>34.78</v>
      </c>
      <c r="T15" s="21">
        <v>4.3499999999999996</v>
      </c>
      <c r="U15" s="18">
        <v>0</v>
      </c>
      <c r="V15" s="18">
        <v>0</v>
      </c>
      <c r="W15" s="18">
        <v>0</v>
      </c>
      <c r="X15" s="23">
        <v>52.17</v>
      </c>
      <c r="Y15" s="20">
        <v>43.48</v>
      </c>
      <c r="Z15" s="21">
        <v>4.3499999999999996</v>
      </c>
      <c r="AA15" s="17">
        <v>0</v>
      </c>
      <c r="AB15" s="18">
        <v>0</v>
      </c>
      <c r="AC15" s="19">
        <v>0</v>
      </c>
    </row>
    <row r="16" spans="1:48" s="30" customFormat="1" x14ac:dyDescent="0.2">
      <c r="A16" s="25" t="s">
        <v>29</v>
      </c>
      <c r="B16" s="16" t="s">
        <v>30</v>
      </c>
      <c r="C16" s="17">
        <v>0</v>
      </c>
      <c r="D16" s="18">
        <v>0</v>
      </c>
      <c r="E16" s="18">
        <v>0</v>
      </c>
      <c r="F16" s="17">
        <v>0</v>
      </c>
      <c r="G16" s="18">
        <v>0</v>
      </c>
      <c r="H16" s="18">
        <v>0</v>
      </c>
      <c r="I16" s="17">
        <v>0</v>
      </c>
      <c r="J16" s="18">
        <v>0</v>
      </c>
      <c r="K16" s="18">
        <v>0</v>
      </c>
      <c r="L16" s="17">
        <v>0</v>
      </c>
      <c r="M16" s="18">
        <v>0</v>
      </c>
      <c r="N16" s="18">
        <v>0</v>
      </c>
      <c r="O16" s="17">
        <v>0</v>
      </c>
      <c r="P16" s="18">
        <v>0</v>
      </c>
      <c r="Q16" s="18">
        <v>0</v>
      </c>
      <c r="R16" s="43">
        <v>76.92</v>
      </c>
      <c r="S16" s="40">
        <v>20.51</v>
      </c>
      <c r="T16" s="44">
        <v>2.56</v>
      </c>
      <c r="U16" s="17">
        <v>0</v>
      </c>
      <c r="V16" s="18">
        <v>0</v>
      </c>
      <c r="W16" s="18">
        <v>0</v>
      </c>
      <c r="X16" s="43">
        <v>76.92</v>
      </c>
      <c r="Y16" s="40">
        <v>20.51</v>
      </c>
      <c r="Z16" s="44">
        <v>2.56</v>
      </c>
      <c r="AA16" s="17">
        <v>0</v>
      </c>
      <c r="AB16" s="18">
        <v>0</v>
      </c>
      <c r="AC16" s="19">
        <v>0</v>
      </c>
      <c r="AD16" s="90"/>
      <c r="AE16" s="90"/>
      <c r="AF16" s="90"/>
      <c r="AG16" s="90"/>
      <c r="AH16" s="90"/>
      <c r="AI16" s="90"/>
      <c r="AJ16" s="90"/>
      <c r="AK16" s="90"/>
      <c r="AL16" s="90"/>
      <c r="AM16" s="90"/>
      <c r="AN16" s="90"/>
      <c r="AO16" s="90"/>
      <c r="AP16" s="90"/>
      <c r="AQ16" s="90"/>
      <c r="AR16" s="90"/>
      <c r="AS16" s="90"/>
      <c r="AT16" s="90"/>
      <c r="AU16" s="90"/>
      <c r="AV16" s="90"/>
    </row>
    <row r="17" spans="1:48" s="32" customFormat="1" x14ac:dyDescent="0.2">
      <c r="A17" s="31"/>
      <c r="B17" s="16" t="s">
        <v>31</v>
      </c>
      <c r="C17" s="23">
        <v>46.34</v>
      </c>
      <c r="D17" s="20">
        <v>38.11</v>
      </c>
      <c r="E17" s="20">
        <v>15.55</v>
      </c>
      <c r="F17" s="17">
        <v>0</v>
      </c>
      <c r="G17" s="18">
        <v>0</v>
      </c>
      <c r="H17" s="19">
        <v>0</v>
      </c>
      <c r="I17" s="26">
        <v>77.78</v>
      </c>
      <c r="J17" s="27">
        <v>22.22</v>
      </c>
      <c r="K17" s="28">
        <v>0</v>
      </c>
      <c r="L17" s="27">
        <v>48.21</v>
      </c>
      <c r="M17" s="27">
        <v>38.46</v>
      </c>
      <c r="N17" s="28">
        <v>13.33</v>
      </c>
      <c r="O17" s="23">
        <v>45.64</v>
      </c>
      <c r="P17" s="20">
        <v>35.700000000000003</v>
      </c>
      <c r="Q17" s="20">
        <v>18.649999999999999</v>
      </c>
      <c r="R17" s="23">
        <v>52.83</v>
      </c>
      <c r="S17" s="20">
        <v>32.15</v>
      </c>
      <c r="T17" s="21">
        <v>15.01</v>
      </c>
      <c r="U17" s="23">
        <v>77.78</v>
      </c>
      <c r="V17" s="20">
        <v>22.22</v>
      </c>
      <c r="W17" s="20">
        <v>0</v>
      </c>
      <c r="X17" s="23">
        <v>50</v>
      </c>
      <c r="Y17" s="20">
        <v>40.909999999999997</v>
      </c>
      <c r="Z17" s="21">
        <v>9.09</v>
      </c>
      <c r="AA17" s="23">
        <v>62</v>
      </c>
      <c r="AB17" s="20">
        <v>27.87</v>
      </c>
      <c r="AC17" s="21">
        <v>10.130000000000001</v>
      </c>
      <c r="AD17" s="90"/>
      <c r="AE17" s="90"/>
      <c r="AF17" s="90"/>
      <c r="AG17" s="90"/>
      <c r="AH17" s="90"/>
      <c r="AI17" s="90"/>
      <c r="AJ17" s="90"/>
      <c r="AK17" s="90"/>
      <c r="AL17" s="90"/>
      <c r="AM17" s="90"/>
      <c r="AN17" s="90"/>
      <c r="AO17" s="90"/>
      <c r="AP17" s="90"/>
      <c r="AQ17" s="90"/>
      <c r="AR17" s="90"/>
      <c r="AS17" s="90"/>
      <c r="AT17" s="90"/>
      <c r="AU17" s="90"/>
      <c r="AV17" s="90"/>
    </row>
    <row r="18" spans="1:48" x14ac:dyDescent="0.2">
      <c r="A18" s="15" t="s">
        <v>32</v>
      </c>
      <c r="B18" s="16" t="s">
        <v>33</v>
      </c>
      <c r="C18" s="17">
        <v>0</v>
      </c>
      <c r="D18" s="18">
        <v>0</v>
      </c>
      <c r="E18" s="19">
        <v>0</v>
      </c>
      <c r="F18" s="18">
        <v>0</v>
      </c>
      <c r="G18" s="18">
        <v>0</v>
      </c>
      <c r="H18" s="19">
        <v>0</v>
      </c>
      <c r="I18" s="18">
        <v>0</v>
      </c>
      <c r="J18" s="18">
        <v>0</v>
      </c>
      <c r="K18" s="19">
        <v>0</v>
      </c>
      <c r="L18" s="17">
        <v>0</v>
      </c>
      <c r="M18" s="18">
        <v>0</v>
      </c>
      <c r="N18" s="19">
        <v>0</v>
      </c>
      <c r="O18" s="17">
        <v>0</v>
      </c>
      <c r="P18" s="18">
        <v>0</v>
      </c>
      <c r="Q18" s="19">
        <v>0</v>
      </c>
      <c r="R18" s="20">
        <v>68.180000000000007</v>
      </c>
      <c r="S18" s="20">
        <v>27.27</v>
      </c>
      <c r="T18" s="21">
        <v>4.55</v>
      </c>
      <c r="U18" s="17">
        <v>0</v>
      </c>
      <c r="V18" s="18">
        <v>0</v>
      </c>
      <c r="W18" s="19">
        <v>0</v>
      </c>
      <c r="X18" s="23">
        <v>86.36</v>
      </c>
      <c r="Y18" s="20">
        <v>13.64</v>
      </c>
      <c r="Z18" s="21">
        <v>0</v>
      </c>
      <c r="AA18" s="17">
        <v>0</v>
      </c>
      <c r="AB18" s="18">
        <v>0</v>
      </c>
      <c r="AC18" s="19">
        <v>0</v>
      </c>
    </row>
    <row r="19" spans="1:48" x14ac:dyDescent="0.2">
      <c r="A19" s="22"/>
      <c r="B19" s="16" t="s">
        <v>34</v>
      </c>
      <c r="C19" s="17">
        <v>0</v>
      </c>
      <c r="D19" s="18">
        <v>0</v>
      </c>
      <c r="E19" s="19">
        <v>0</v>
      </c>
      <c r="F19" s="18">
        <v>0</v>
      </c>
      <c r="G19" s="18">
        <v>0</v>
      </c>
      <c r="H19" s="19">
        <v>0</v>
      </c>
      <c r="I19" s="18">
        <v>0</v>
      </c>
      <c r="J19" s="18">
        <v>0</v>
      </c>
      <c r="K19" s="19">
        <v>0</v>
      </c>
      <c r="L19" s="17">
        <v>0</v>
      </c>
      <c r="M19" s="18">
        <v>0</v>
      </c>
      <c r="N19" s="19">
        <v>0</v>
      </c>
      <c r="O19" s="23">
        <v>65.38</v>
      </c>
      <c r="P19" s="20">
        <v>30.77</v>
      </c>
      <c r="Q19" s="21">
        <v>3.85</v>
      </c>
      <c r="R19" s="20">
        <v>80.77</v>
      </c>
      <c r="S19" s="20">
        <v>15.38</v>
      </c>
      <c r="T19" s="21">
        <v>3.85</v>
      </c>
      <c r="U19" s="18">
        <v>0</v>
      </c>
      <c r="V19" s="18">
        <v>0</v>
      </c>
      <c r="W19" s="19">
        <v>0</v>
      </c>
      <c r="X19" s="23">
        <v>80.77</v>
      </c>
      <c r="Y19" s="20">
        <v>15.38</v>
      </c>
      <c r="Z19" s="21">
        <v>3.85</v>
      </c>
      <c r="AA19" s="17">
        <v>0</v>
      </c>
      <c r="AB19" s="18">
        <v>0</v>
      </c>
      <c r="AC19" s="19">
        <v>0</v>
      </c>
    </row>
    <row r="20" spans="1:48" x14ac:dyDescent="0.2">
      <c r="A20" s="128" t="s">
        <v>102</v>
      </c>
      <c r="B20" s="56" t="s">
        <v>371</v>
      </c>
      <c r="C20" s="53">
        <v>0</v>
      </c>
      <c r="D20" s="54">
        <v>0</v>
      </c>
      <c r="E20" s="55">
        <v>0</v>
      </c>
      <c r="F20" s="53">
        <v>0</v>
      </c>
      <c r="G20" s="54">
        <v>0</v>
      </c>
      <c r="H20" s="55">
        <v>0</v>
      </c>
      <c r="I20" s="53">
        <v>0</v>
      </c>
      <c r="J20" s="54">
        <v>0</v>
      </c>
      <c r="K20" s="55">
        <v>0</v>
      </c>
      <c r="L20" s="53">
        <v>0</v>
      </c>
      <c r="M20" s="54">
        <v>0</v>
      </c>
      <c r="N20" s="55">
        <v>0</v>
      </c>
      <c r="O20" s="53">
        <v>0</v>
      </c>
      <c r="P20" s="54">
        <v>0</v>
      </c>
      <c r="Q20" s="55">
        <v>0</v>
      </c>
      <c r="R20" s="50">
        <v>76.47</v>
      </c>
      <c r="S20" s="50">
        <v>11.76</v>
      </c>
      <c r="T20" s="58">
        <v>11.76</v>
      </c>
      <c r="U20" s="53">
        <v>0</v>
      </c>
      <c r="V20" s="54">
        <v>0</v>
      </c>
      <c r="W20" s="55">
        <v>0</v>
      </c>
      <c r="X20" s="50">
        <v>62.75</v>
      </c>
      <c r="Y20" s="50">
        <v>23.53</v>
      </c>
      <c r="Z20" s="58">
        <v>13.73</v>
      </c>
      <c r="AA20" s="53">
        <v>0</v>
      </c>
      <c r="AB20" s="54">
        <v>0</v>
      </c>
      <c r="AC20" s="19">
        <v>0</v>
      </c>
    </row>
    <row r="21" spans="1:48" x14ac:dyDescent="0.2">
      <c r="A21" s="128"/>
      <c r="B21" s="16" t="s">
        <v>372</v>
      </c>
      <c r="C21" s="17">
        <v>0</v>
      </c>
      <c r="D21" s="18">
        <v>0</v>
      </c>
      <c r="E21" s="18">
        <v>0</v>
      </c>
      <c r="F21" s="17">
        <v>0</v>
      </c>
      <c r="G21" s="18">
        <v>0</v>
      </c>
      <c r="H21" s="19">
        <v>0</v>
      </c>
      <c r="I21" s="17">
        <v>0</v>
      </c>
      <c r="J21" s="18">
        <v>0</v>
      </c>
      <c r="K21" s="18">
        <v>0</v>
      </c>
      <c r="L21" s="17">
        <v>0</v>
      </c>
      <c r="M21" s="18">
        <v>0</v>
      </c>
      <c r="N21" s="19">
        <v>0</v>
      </c>
      <c r="O21" s="17">
        <v>0</v>
      </c>
      <c r="P21" s="18">
        <v>0</v>
      </c>
      <c r="Q21" s="19">
        <v>0</v>
      </c>
      <c r="R21" s="27">
        <v>63.64</v>
      </c>
      <c r="S21" s="27">
        <v>31.82</v>
      </c>
      <c r="T21" s="28">
        <v>4.55</v>
      </c>
      <c r="U21" s="17">
        <v>0</v>
      </c>
      <c r="V21" s="18">
        <v>0</v>
      </c>
      <c r="W21" s="19">
        <v>0</v>
      </c>
      <c r="X21" s="27">
        <v>50</v>
      </c>
      <c r="Y21" s="27">
        <v>40.909999999999997</v>
      </c>
      <c r="Z21" s="28">
        <v>9.09</v>
      </c>
      <c r="AA21" s="17">
        <v>0</v>
      </c>
      <c r="AB21" s="18">
        <v>0</v>
      </c>
      <c r="AC21" s="19">
        <v>0</v>
      </c>
    </row>
    <row r="22" spans="1:48"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c r="R22" s="135" t="s">
        <v>389</v>
      </c>
      <c r="S22" s="136" t="s">
        <v>389</v>
      </c>
      <c r="T22" s="140" t="s">
        <v>389</v>
      </c>
      <c r="U22" s="135" t="s">
        <v>389</v>
      </c>
      <c r="V22" s="136" t="s">
        <v>389</v>
      </c>
      <c r="W22" s="140" t="s">
        <v>389</v>
      </c>
      <c r="X22" s="135" t="s">
        <v>389</v>
      </c>
      <c r="Y22" s="136" t="s">
        <v>389</v>
      </c>
      <c r="Z22" s="140" t="s">
        <v>389</v>
      </c>
      <c r="AA22" s="135" t="s">
        <v>389</v>
      </c>
      <c r="AB22" s="136" t="s">
        <v>389</v>
      </c>
      <c r="AC22" s="140" t="s">
        <v>389</v>
      </c>
    </row>
    <row r="23" spans="1:48" x14ac:dyDescent="0.2">
      <c r="A23" s="179" t="s">
        <v>392</v>
      </c>
      <c r="B23" s="180" t="s">
        <v>374</v>
      </c>
      <c r="C23" s="146">
        <v>0</v>
      </c>
      <c r="D23" s="146">
        <v>0</v>
      </c>
      <c r="E23" s="147">
        <v>0</v>
      </c>
      <c r="F23" s="146">
        <v>0</v>
      </c>
      <c r="G23" s="146">
        <v>0</v>
      </c>
      <c r="H23" s="147">
        <v>0</v>
      </c>
      <c r="I23" s="146">
        <v>0</v>
      </c>
      <c r="J23" s="146">
        <v>0</v>
      </c>
      <c r="K23" s="147">
        <v>0</v>
      </c>
      <c r="L23" s="146">
        <v>0</v>
      </c>
      <c r="M23" s="146">
        <v>0</v>
      </c>
      <c r="N23" s="147">
        <v>0</v>
      </c>
      <c r="O23" s="146">
        <v>0</v>
      </c>
      <c r="P23" s="146">
        <v>0</v>
      </c>
      <c r="Q23" s="147">
        <v>0</v>
      </c>
      <c r="R23" s="122">
        <v>67.5</v>
      </c>
      <c r="S23" s="122">
        <v>22.5</v>
      </c>
      <c r="T23" s="123">
        <v>10</v>
      </c>
      <c r="U23" s="146">
        <v>0</v>
      </c>
      <c r="V23" s="146">
        <v>0</v>
      </c>
      <c r="W23" s="147">
        <v>0</v>
      </c>
      <c r="X23" s="122">
        <v>47.5</v>
      </c>
      <c r="Y23" s="122">
        <v>40</v>
      </c>
      <c r="Z23" s="123">
        <v>12.5</v>
      </c>
      <c r="AA23" s="152">
        <v>0</v>
      </c>
      <c r="AB23" s="152">
        <v>0</v>
      </c>
      <c r="AC23" s="169">
        <v>0</v>
      </c>
    </row>
    <row r="24" spans="1:48" x14ac:dyDescent="0.2">
      <c r="A24" s="184"/>
      <c r="B24" s="31" t="s">
        <v>376</v>
      </c>
      <c r="C24" s="114"/>
      <c r="D24" s="20"/>
      <c r="E24" s="21"/>
      <c r="F24" s="20"/>
      <c r="G24" s="20"/>
      <c r="H24" s="21"/>
      <c r="I24" s="38"/>
      <c r="J24" s="38"/>
      <c r="K24" s="39"/>
      <c r="L24" s="38"/>
      <c r="M24" s="38"/>
      <c r="N24" s="39"/>
      <c r="O24" s="32"/>
      <c r="P24" s="32"/>
      <c r="Q24" s="197"/>
      <c r="R24" s="20"/>
      <c r="S24" s="20"/>
      <c r="T24" s="21"/>
      <c r="U24" s="32"/>
      <c r="V24" s="32"/>
      <c r="W24" s="197"/>
      <c r="X24" s="20"/>
      <c r="Y24" s="20"/>
      <c r="Z24" s="21"/>
      <c r="AA24" s="45"/>
      <c r="AB24" s="45"/>
      <c r="AC24" s="139"/>
    </row>
    <row r="25" spans="1:48"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8"/>
      <c r="V25" s="208"/>
      <c r="W25" s="212"/>
      <c r="X25" s="203"/>
      <c r="Y25" s="203"/>
      <c r="Z25" s="207"/>
      <c r="AA25" s="209"/>
      <c r="AB25" s="209"/>
      <c r="AC25" s="211"/>
    </row>
    <row r="26" spans="1:48" x14ac:dyDescent="0.2">
      <c r="F26" s="34"/>
      <c r="G26" s="34"/>
      <c r="H26" s="34"/>
      <c r="I26" s="33"/>
      <c r="J26" s="33"/>
      <c r="K26" s="33"/>
      <c r="L26" s="33"/>
      <c r="M26" s="33"/>
      <c r="N26" s="33"/>
    </row>
    <row r="27" spans="1:48" x14ac:dyDescent="0.2">
      <c r="F27" s="34"/>
      <c r="G27" s="34"/>
      <c r="H27" s="34"/>
      <c r="I27" s="33"/>
      <c r="J27" s="33"/>
      <c r="K27" s="33"/>
      <c r="L27" s="33"/>
      <c r="M27" s="33"/>
      <c r="N27" s="33"/>
    </row>
    <row r="28" spans="1:48" x14ac:dyDescent="0.2">
      <c r="F28" s="34"/>
      <c r="G28" s="34"/>
      <c r="H28" s="34"/>
      <c r="I28" s="33"/>
      <c r="J28" s="33"/>
      <c r="K28" s="33"/>
      <c r="L28" s="33"/>
      <c r="M28" s="33"/>
      <c r="N28" s="33"/>
    </row>
    <row r="29" spans="1:48" x14ac:dyDescent="0.2">
      <c r="F29" s="34"/>
      <c r="G29" s="34"/>
      <c r="H29" s="34"/>
      <c r="I29" s="33"/>
      <c r="J29" s="33"/>
      <c r="K29" s="33"/>
      <c r="L29" s="33"/>
      <c r="M29" s="33"/>
      <c r="N29" s="33"/>
    </row>
    <row r="31" spans="1:48" x14ac:dyDescent="0.2">
      <c r="C31" s="35" t="s">
        <v>35</v>
      </c>
      <c r="D31" s="36"/>
      <c r="E31" s="36"/>
      <c r="F31" s="36"/>
      <c r="G31" s="36"/>
      <c r="H31" s="36"/>
      <c r="I31" s="36"/>
      <c r="J31" s="36"/>
      <c r="K31" s="36"/>
      <c r="L31" s="36"/>
      <c r="M31" s="36"/>
      <c r="N31" s="36"/>
      <c r="Q31" s="77"/>
    </row>
    <row r="32" spans="1:48" x14ac:dyDescent="0.2">
      <c r="C32" s="35" t="s">
        <v>36</v>
      </c>
      <c r="D32" s="36"/>
      <c r="E32" s="36"/>
      <c r="F32" s="36"/>
      <c r="G32" s="36"/>
      <c r="H32" s="36"/>
      <c r="I32" s="36"/>
      <c r="J32" s="36"/>
      <c r="K32" s="36"/>
      <c r="L32" s="36"/>
      <c r="M32" s="36"/>
      <c r="N32" s="36"/>
    </row>
  </sheetData>
  <mergeCells count="9">
    <mergeCell ref="R4:T4"/>
    <mergeCell ref="U4:W4"/>
    <mergeCell ref="X4:Z4"/>
    <mergeCell ref="AA4:AC4"/>
    <mergeCell ref="C4:E4"/>
    <mergeCell ref="F4:H4"/>
    <mergeCell ref="I4:K4"/>
    <mergeCell ref="L4:N4"/>
    <mergeCell ref="O4:Q4"/>
  </mergeCells>
  <phoneticPr fontId="4" type="noConversion"/>
  <pageMargins left="0.25" right="0.25" top="0.75" bottom="0.75" header="0.3" footer="0.3"/>
  <pageSetup paperSize="5" scale="62" orientation="landscape"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13"/>
  <sheetViews>
    <sheetView zoomScale="115" zoomScaleNormal="115" workbookViewId="0"/>
  </sheetViews>
  <sheetFormatPr defaultColWidth="11" defaultRowHeight="12.75" x14ac:dyDescent="0.2"/>
  <cols>
    <col min="1" max="2" width="11" style="9"/>
    <col min="3" max="29" width="8.625" style="9" customWidth="1"/>
    <col min="30" max="16384" width="11" style="9"/>
  </cols>
  <sheetData>
    <row r="1" spans="1:29" x14ac:dyDescent="0.2">
      <c r="A1" s="8" t="s">
        <v>396</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x14ac:dyDescent="0.2">
      <c r="A2" s="8" t="s">
        <v>219</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x14ac:dyDescent="0.2">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ht="110.1" customHeight="1" x14ac:dyDescent="0.2">
      <c r="C4" s="244" t="s">
        <v>220</v>
      </c>
      <c r="D4" s="245"/>
      <c r="E4" s="245"/>
      <c r="F4" s="244" t="s">
        <v>221</v>
      </c>
      <c r="G4" s="245"/>
      <c r="H4" s="246"/>
      <c r="I4" s="244" t="s">
        <v>222</v>
      </c>
      <c r="J4" s="245"/>
      <c r="K4" s="246"/>
      <c r="L4" s="244" t="s">
        <v>223</v>
      </c>
      <c r="M4" s="245"/>
      <c r="N4" s="246"/>
      <c r="O4" s="247" t="s">
        <v>224</v>
      </c>
      <c r="P4" s="245"/>
      <c r="Q4" s="245"/>
      <c r="R4" s="244" t="s">
        <v>225</v>
      </c>
      <c r="S4" s="245"/>
      <c r="T4" s="246"/>
      <c r="U4" s="247" t="s">
        <v>226</v>
      </c>
      <c r="V4" s="245"/>
      <c r="W4" s="245"/>
      <c r="X4" s="244" t="s">
        <v>227</v>
      </c>
      <c r="Y4" s="245"/>
      <c r="Z4" s="246"/>
      <c r="AA4" s="244" t="s">
        <v>228</v>
      </c>
      <c r="AB4" s="245"/>
      <c r="AC4" s="246"/>
    </row>
    <row r="5" spans="1:29" x14ac:dyDescent="0.2">
      <c r="A5" s="11" t="s">
        <v>9</v>
      </c>
      <c r="C5" s="12" t="s">
        <v>10</v>
      </c>
      <c r="D5" s="13" t="s">
        <v>11</v>
      </c>
      <c r="E5" s="13" t="s">
        <v>12</v>
      </c>
      <c r="F5" s="12" t="s">
        <v>10</v>
      </c>
      <c r="G5" s="13" t="s">
        <v>11</v>
      </c>
      <c r="H5" s="14" t="s">
        <v>12</v>
      </c>
      <c r="I5" s="12" t="s">
        <v>10</v>
      </c>
      <c r="J5" s="13" t="s">
        <v>11</v>
      </c>
      <c r="K5" s="14"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2" t="s">
        <v>10</v>
      </c>
      <c r="AB5" s="13" t="s">
        <v>11</v>
      </c>
      <c r="AC5" s="14" t="s">
        <v>12</v>
      </c>
    </row>
    <row r="6" spans="1:29" x14ac:dyDescent="0.2">
      <c r="A6" s="15" t="s">
        <v>32</v>
      </c>
      <c r="B6" s="16" t="s">
        <v>33</v>
      </c>
      <c r="C6" s="37">
        <v>69.23</v>
      </c>
      <c r="D6" s="38">
        <v>23.08</v>
      </c>
      <c r="E6" s="38">
        <v>7.69</v>
      </c>
      <c r="F6" s="17">
        <v>0</v>
      </c>
      <c r="G6" s="18">
        <v>0</v>
      </c>
      <c r="H6" s="19">
        <v>0</v>
      </c>
      <c r="I6" s="23">
        <v>57.14</v>
      </c>
      <c r="J6" s="20">
        <v>38.1</v>
      </c>
      <c r="K6" s="21">
        <v>4.76</v>
      </c>
      <c r="L6" s="23">
        <v>80</v>
      </c>
      <c r="M6" s="20">
        <v>0</v>
      </c>
      <c r="N6" s="20">
        <v>20</v>
      </c>
      <c r="O6" s="17">
        <v>0</v>
      </c>
      <c r="P6" s="18">
        <v>0</v>
      </c>
      <c r="Q6" s="19">
        <v>0</v>
      </c>
      <c r="R6" s="17">
        <v>0</v>
      </c>
      <c r="S6" s="18">
        <v>0</v>
      </c>
      <c r="T6" s="19">
        <v>0</v>
      </c>
      <c r="U6" s="23">
        <v>80</v>
      </c>
      <c r="V6" s="20">
        <v>0</v>
      </c>
      <c r="W6" s="20">
        <v>20</v>
      </c>
      <c r="X6" s="23">
        <v>37.5</v>
      </c>
      <c r="Y6" s="20">
        <v>62.5</v>
      </c>
      <c r="Z6" s="21">
        <v>0</v>
      </c>
      <c r="AA6" s="17">
        <v>0</v>
      </c>
      <c r="AB6" s="18">
        <v>0</v>
      </c>
      <c r="AC6" s="19">
        <v>0</v>
      </c>
    </row>
    <row r="7" spans="1:29" ht="13.5" thickBot="1" x14ac:dyDescent="0.25">
      <c r="A7" s="110"/>
      <c r="B7" s="112" t="s">
        <v>34</v>
      </c>
      <c r="C7" s="116">
        <v>87.5</v>
      </c>
      <c r="D7" s="117">
        <v>12.5</v>
      </c>
      <c r="E7" s="117">
        <v>0</v>
      </c>
      <c r="F7" s="60">
        <v>0</v>
      </c>
      <c r="G7" s="61">
        <v>0</v>
      </c>
      <c r="H7" s="62">
        <v>0</v>
      </c>
      <c r="I7" s="116">
        <v>70</v>
      </c>
      <c r="J7" s="117">
        <v>30</v>
      </c>
      <c r="K7" s="118">
        <v>0</v>
      </c>
      <c r="L7" s="116">
        <v>50</v>
      </c>
      <c r="M7" s="117">
        <v>50</v>
      </c>
      <c r="N7" s="117">
        <v>0</v>
      </c>
      <c r="O7" s="60">
        <v>0</v>
      </c>
      <c r="P7" s="61">
        <v>0</v>
      </c>
      <c r="Q7" s="61">
        <v>0</v>
      </c>
      <c r="R7" s="60">
        <v>0</v>
      </c>
      <c r="S7" s="61">
        <v>0</v>
      </c>
      <c r="T7" s="62">
        <v>0</v>
      </c>
      <c r="U7" s="116">
        <v>50</v>
      </c>
      <c r="V7" s="117">
        <v>50</v>
      </c>
      <c r="W7" s="117">
        <v>0</v>
      </c>
      <c r="X7" s="113">
        <v>50</v>
      </c>
      <c r="Y7" s="114">
        <v>50</v>
      </c>
      <c r="Z7" s="115">
        <v>0</v>
      </c>
      <c r="AA7" s="60">
        <v>0</v>
      </c>
      <c r="AB7" s="61">
        <v>0</v>
      </c>
      <c r="AC7" s="62">
        <v>0</v>
      </c>
    </row>
    <row r="8" spans="1:29" x14ac:dyDescent="0.2">
      <c r="A8" s="119" t="s">
        <v>102</v>
      </c>
      <c r="B8" s="120" t="s">
        <v>371</v>
      </c>
      <c r="C8" s="121">
        <v>97.67</v>
      </c>
      <c r="D8" s="122">
        <v>1.1599999999999999</v>
      </c>
      <c r="E8" s="122">
        <v>1.1599999999999999</v>
      </c>
      <c r="F8" s="121">
        <v>68.75</v>
      </c>
      <c r="G8" s="122">
        <v>31.25</v>
      </c>
      <c r="H8" s="123">
        <v>0</v>
      </c>
      <c r="I8" s="124">
        <v>98.31</v>
      </c>
      <c r="J8" s="125">
        <v>0.85</v>
      </c>
      <c r="K8" s="126">
        <v>0.85</v>
      </c>
      <c r="L8" s="125">
        <v>90.91</v>
      </c>
      <c r="M8" s="125">
        <v>4.55</v>
      </c>
      <c r="N8" s="126">
        <v>4.55</v>
      </c>
      <c r="O8" s="125">
        <v>100</v>
      </c>
      <c r="P8" s="125">
        <v>0</v>
      </c>
      <c r="Q8" s="126">
        <v>0</v>
      </c>
      <c r="R8" s="125">
        <v>100</v>
      </c>
      <c r="S8" s="125">
        <v>0</v>
      </c>
      <c r="T8" s="126">
        <v>0</v>
      </c>
      <c r="U8" s="125">
        <v>18.18</v>
      </c>
      <c r="V8" s="125">
        <v>77.27</v>
      </c>
      <c r="W8" s="126">
        <v>4.55</v>
      </c>
      <c r="X8" s="125">
        <v>100</v>
      </c>
      <c r="Y8" s="125">
        <v>0</v>
      </c>
      <c r="Z8" s="126">
        <v>0</v>
      </c>
      <c r="AA8" s="125">
        <v>90.91</v>
      </c>
      <c r="AB8" s="125">
        <v>4.55</v>
      </c>
      <c r="AC8" s="127">
        <v>4.55</v>
      </c>
    </row>
    <row r="9" spans="1:29" x14ac:dyDescent="0.2">
      <c r="A9" s="128"/>
      <c r="B9" s="16" t="s">
        <v>372</v>
      </c>
      <c r="C9" s="23">
        <v>55.56</v>
      </c>
      <c r="D9" s="20">
        <v>27.78</v>
      </c>
      <c r="E9" s="20">
        <v>16.670000000000002</v>
      </c>
      <c r="F9" s="17">
        <v>0</v>
      </c>
      <c r="G9" s="18">
        <v>0</v>
      </c>
      <c r="H9" s="19">
        <v>0</v>
      </c>
      <c r="I9" s="26">
        <v>56.67</v>
      </c>
      <c r="J9" s="27">
        <v>30</v>
      </c>
      <c r="K9" s="28">
        <v>13.33</v>
      </c>
      <c r="L9" s="27">
        <v>50</v>
      </c>
      <c r="M9" s="27">
        <v>16.670000000000002</v>
      </c>
      <c r="N9" s="28">
        <v>33.33</v>
      </c>
      <c r="O9" s="45">
        <v>0</v>
      </c>
      <c r="P9" s="45">
        <v>0</v>
      </c>
      <c r="Q9" s="46">
        <v>0</v>
      </c>
      <c r="R9" s="45">
        <v>0</v>
      </c>
      <c r="S9" s="45">
        <v>0</v>
      </c>
      <c r="T9" s="46">
        <v>0</v>
      </c>
      <c r="U9" s="27">
        <v>50</v>
      </c>
      <c r="V9" s="27">
        <v>16.670000000000002</v>
      </c>
      <c r="W9" s="28">
        <v>33.33</v>
      </c>
      <c r="X9" s="27">
        <v>58.33</v>
      </c>
      <c r="Y9" s="27">
        <v>33.33</v>
      </c>
      <c r="Z9" s="28">
        <v>8.33</v>
      </c>
      <c r="AA9" s="27">
        <v>50</v>
      </c>
      <c r="AB9" s="27">
        <v>16.670000000000002</v>
      </c>
      <c r="AC9" s="139">
        <v>33.33</v>
      </c>
    </row>
    <row r="10" spans="1:29" ht="13.5" thickBot="1" x14ac:dyDescent="0.25">
      <c r="A10" s="130"/>
      <c r="B10" s="131" t="s">
        <v>387</v>
      </c>
      <c r="C10" s="132" t="s">
        <v>389</v>
      </c>
      <c r="D10" s="133" t="s">
        <v>389</v>
      </c>
      <c r="E10" s="133" t="s">
        <v>389</v>
      </c>
      <c r="F10" s="132" t="s">
        <v>389</v>
      </c>
      <c r="G10" s="133" t="s">
        <v>389</v>
      </c>
      <c r="H10" s="134" t="s">
        <v>389</v>
      </c>
      <c r="I10" s="135" t="s">
        <v>389</v>
      </c>
      <c r="J10" s="136" t="s">
        <v>389</v>
      </c>
      <c r="K10" s="136" t="s">
        <v>389</v>
      </c>
      <c r="L10" s="135" t="s">
        <v>389</v>
      </c>
      <c r="M10" s="136" t="s">
        <v>389</v>
      </c>
      <c r="N10" s="140" t="s">
        <v>389</v>
      </c>
      <c r="O10" s="135" t="s">
        <v>389</v>
      </c>
      <c r="P10" s="136" t="s">
        <v>389</v>
      </c>
      <c r="Q10" s="140" t="s">
        <v>389</v>
      </c>
      <c r="R10" s="135" t="s">
        <v>389</v>
      </c>
      <c r="S10" s="136" t="s">
        <v>389</v>
      </c>
      <c r="T10" s="140" t="s">
        <v>389</v>
      </c>
      <c r="U10" s="135" t="s">
        <v>389</v>
      </c>
      <c r="V10" s="136" t="s">
        <v>389</v>
      </c>
      <c r="W10" s="140" t="s">
        <v>389</v>
      </c>
      <c r="X10" s="135" t="s">
        <v>389</v>
      </c>
      <c r="Y10" s="136" t="s">
        <v>389</v>
      </c>
      <c r="Z10" s="140" t="s">
        <v>389</v>
      </c>
      <c r="AA10" s="135" t="s">
        <v>389</v>
      </c>
      <c r="AB10" s="136" t="s">
        <v>389</v>
      </c>
      <c r="AC10" s="137" t="s">
        <v>389</v>
      </c>
    </row>
    <row r="11" spans="1:29" x14ac:dyDescent="0.2">
      <c r="A11" s="179" t="s">
        <v>392</v>
      </c>
      <c r="B11" s="180" t="s">
        <v>374</v>
      </c>
      <c r="C11" s="122">
        <v>70.59</v>
      </c>
      <c r="D11" s="122">
        <v>11.76</v>
      </c>
      <c r="E11" s="123">
        <v>17.649999999999999</v>
      </c>
      <c r="F11" s="146">
        <v>0</v>
      </c>
      <c r="G11" s="146">
        <v>0</v>
      </c>
      <c r="H11" s="147">
        <v>0</v>
      </c>
      <c r="I11" s="125">
        <v>78.569999999999993</v>
      </c>
      <c r="J11" s="125">
        <v>10.71</v>
      </c>
      <c r="K11" s="126">
        <v>10.71</v>
      </c>
      <c r="L11" s="125">
        <v>33.33</v>
      </c>
      <c r="M11" s="125">
        <v>16.670000000000002</v>
      </c>
      <c r="N11" s="153">
        <v>50</v>
      </c>
      <c r="O11" s="146">
        <v>0</v>
      </c>
      <c r="P11" s="146">
        <v>0</v>
      </c>
      <c r="Q11" s="147">
        <v>0</v>
      </c>
      <c r="R11" s="146">
        <v>0</v>
      </c>
      <c r="S11" s="146">
        <v>0</v>
      </c>
      <c r="T11" s="147">
        <v>0</v>
      </c>
      <c r="U11" s="122">
        <v>33.33</v>
      </c>
      <c r="V11" s="122">
        <v>16.670000000000002</v>
      </c>
      <c r="W11" s="147">
        <v>50</v>
      </c>
      <c r="X11" s="122">
        <v>90.91</v>
      </c>
      <c r="Y11" s="122">
        <v>9.09</v>
      </c>
      <c r="Z11" s="123">
        <v>0</v>
      </c>
      <c r="AA11" s="216">
        <v>33.33</v>
      </c>
      <c r="AB11" s="216">
        <v>16.670000000000002</v>
      </c>
      <c r="AC11" s="169">
        <v>50</v>
      </c>
    </row>
    <row r="12" spans="1:29" x14ac:dyDescent="0.2">
      <c r="A12" s="184"/>
      <c r="B12" s="31" t="s">
        <v>376</v>
      </c>
      <c r="C12" s="114"/>
      <c r="D12" s="20"/>
      <c r="E12" s="21"/>
      <c r="F12" s="20"/>
      <c r="G12" s="20"/>
      <c r="H12" s="21"/>
      <c r="I12" s="38"/>
      <c r="J12" s="38"/>
      <c r="K12" s="39"/>
      <c r="L12" s="38"/>
      <c r="M12" s="38"/>
      <c r="N12" s="39"/>
      <c r="O12" s="32"/>
      <c r="P12" s="32"/>
      <c r="Q12" s="197"/>
      <c r="R12" s="20"/>
      <c r="S12" s="20"/>
      <c r="T12" s="21"/>
      <c r="U12" s="32"/>
      <c r="V12" s="32"/>
      <c r="W12" s="197"/>
      <c r="X12" s="20"/>
      <c r="Y12" s="20"/>
      <c r="Z12" s="21"/>
      <c r="AA12" s="45"/>
      <c r="AB12" s="45"/>
      <c r="AC12" s="139"/>
    </row>
    <row r="13" spans="1:29" ht="13.5" thickBot="1" x14ac:dyDescent="0.25">
      <c r="A13" s="186"/>
      <c r="B13" s="187" t="s">
        <v>393</v>
      </c>
      <c r="C13" s="133"/>
      <c r="D13" s="203"/>
      <c r="E13" s="207"/>
      <c r="F13" s="203"/>
      <c r="G13" s="203"/>
      <c r="H13" s="207"/>
      <c r="I13" s="203"/>
      <c r="J13" s="203"/>
      <c r="K13" s="207"/>
      <c r="L13" s="166"/>
      <c r="M13" s="166"/>
      <c r="N13" s="167"/>
      <c r="O13" s="208"/>
      <c r="P13" s="208"/>
      <c r="Q13" s="212"/>
      <c r="R13" s="203"/>
      <c r="S13" s="203"/>
      <c r="T13" s="207"/>
      <c r="U13" s="208"/>
      <c r="V13" s="208"/>
      <c r="W13" s="212"/>
      <c r="X13" s="203"/>
      <c r="Y13" s="203"/>
      <c r="Z13" s="207"/>
      <c r="AA13" s="209"/>
      <c r="AB13" s="209"/>
      <c r="AC13" s="211"/>
    </row>
  </sheetData>
  <mergeCells count="9">
    <mergeCell ref="U4:W4"/>
    <mergeCell ref="X4:Z4"/>
    <mergeCell ref="AA4:AC4"/>
    <mergeCell ref="C4:E4"/>
    <mergeCell ref="F4:H4"/>
    <mergeCell ref="I4:K4"/>
    <mergeCell ref="L4:N4"/>
    <mergeCell ref="O4:Q4"/>
    <mergeCell ref="R4:T4"/>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32"/>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17" width="8.875" style="10" customWidth="1"/>
    <col min="18" max="16384" width="11" style="9"/>
  </cols>
  <sheetData>
    <row r="1" spans="1:17" x14ac:dyDescent="0.2">
      <c r="A1" s="8" t="s">
        <v>229</v>
      </c>
    </row>
    <row r="2" spans="1:17" x14ac:dyDescent="0.2">
      <c r="A2" s="8" t="s">
        <v>230</v>
      </c>
    </row>
    <row r="4" spans="1:17" ht="74.099999999999994" customHeight="1" x14ac:dyDescent="0.2">
      <c r="C4" s="244" t="s">
        <v>221</v>
      </c>
      <c r="D4" s="245"/>
      <c r="E4" s="246"/>
      <c r="F4" s="247" t="s">
        <v>231</v>
      </c>
      <c r="G4" s="245"/>
      <c r="H4" s="246"/>
      <c r="I4" s="247" t="s">
        <v>232</v>
      </c>
      <c r="J4" s="245"/>
      <c r="K4" s="246"/>
      <c r="L4" s="247" t="s">
        <v>233</v>
      </c>
      <c r="M4" s="245"/>
      <c r="N4" s="246"/>
      <c r="O4" s="247" t="s">
        <v>234</v>
      </c>
      <c r="P4" s="245"/>
      <c r="Q4" s="246"/>
    </row>
    <row r="5" spans="1:17" x14ac:dyDescent="0.2">
      <c r="A5" s="11" t="s">
        <v>9</v>
      </c>
      <c r="C5" s="12" t="s">
        <v>10</v>
      </c>
      <c r="D5" s="13" t="s">
        <v>11</v>
      </c>
      <c r="E5" s="14" t="s">
        <v>12</v>
      </c>
      <c r="F5" s="13" t="s">
        <v>10</v>
      </c>
      <c r="G5" s="13" t="s">
        <v>11</v>
      </c>
      <c r="H5" s="14" t="s">
        <v>12</v>
      </c>
      <c r="I5" s="13" t="s">
        <v>10</v>
      </c>
      <c r="J5" s="13" t="s">
        <v>11</v>
      </c>
      <c r="K5" s="14" t="s">
        <v>12</v>
      </c>
      <c r="L5" s="13" t="s">
        <v>10</v>
      </c>
      <c r="M5" s="13" t="s">
        <v>11</v>
      </c>
      <c r="N5" s="14" t="s">
        <v>12</v>
      </c>
      <c r="O5" s="13" t="s">
        <v>10</v>
      </c>
      <c r="P5" s="13" t="s">
        <v>11</v>
      </c>
      <c r="Q5" s="14" t="s">
        <v>12</v>
      </c>
    </row>
    <row r="6" spans="1:17" x14ac:dyDescent="0.2">
      <c r="A6" s="15" t="s">
        <v>13</v>
      </c>
      <c r="B6" s="16" t="s">
        <v>14</v>
      </c>
      <c r="C6" s="17">
        <v>0</v>
      </c>
      <c r="D6" s="18">
        <v>0</v>
      </c>
      <c r="E6" s="19">
        <v>0</v>
      </c>
      <c r="F6" s="17">
        <v>0</v>
      </c>
      <c r="G6" s="18">
        <v>0</v>
      </c>
      <c r="H6" s="19">
        <v>0</v>
      </c>
      <c r="I6" s="20">
        <v>69.319999999999993</v>
      </c>
      <c r="J6" s="20">
        <v>18.18</v>
      </c>
      <c r="K6" s="21">
        <v>12.5</v>
      </c>
      <c r="L6" s="17">
        <v>0</v>
      </c>
      <c r="M6" s="18">
        <v>0</v>
      </c>
      <c r="N6" s="19">
        <v>0</v>
      </c>
      <c r="O6" s="17">
        <v>0</v>
      </c>
      <c r="P6" s="18">
        <v>0</v>
      </c>
      <c r="Q6" s="19">
        <v>0</v>
      </c>
    </row>
    <row r="7" spans="1:17" x14ac:dyDescent="0.2">
      <c r="A7" s="22"/>
      <c r="B7" s="16" t="s">
        <v>15</v>
      </c>
      <c r="C7" s="17">
        <v>0</v>
      </c>
      <c r="D7" s="18">
        <v>0</v>
      </c>
      <c r="E7" s="19">
        <v>0</v>
      </c>
      <c r="F7" s="17">
        <v>0</v>
      </c>
      <c r="G7" s="18">
        <v>0</v>
      </c>
      <c r="H7" s="19">
        <v>0</v>
      </c>
      <c r="I7" s="20">
        <v>92.41</v>
      </c>
      <c r="J7" s="20">
        <v>0.63</v>
      </c>
      <c r="K7" s="21">
        <v>6.96</v>
      </c>
      <c r="L7" s="17">
        <v>0</v>
      </c>
      <c r="M7" s="18">
        <v>0</v>
      </c>
      <c r="N7" s="19">
        <v>0</v>
      </c>
      <c r="O7" s="17">
        <v>0</v>
      </c>
      <c r="P7" s="18">
        <v>0</v>
      </c>
      <c r="Q7" s="19">
        <v>0</v>
      </c>
    </row>
    <row r="8" spans="1:17" x14ac:dyDescent="0.2">
      <c r="A8" s="15" t="s">
        <v>16</v>
      </c>
      <c r="B8" s="16" t="s">
        <v>17</v>
      </c>
      <c r="C8" s="17">
        <v>0</v>
      </c>
      <c r="D8" s="18">
        <v>0</v>
      </c>
      <c r="E8" s="19">
        <v>0</v>
      </c>
      <c r="F8" s="17">
        <v>0</v>
      </c>
      <c r="G8" s="18">
        <v>0</v>
      </c>
      <c r="H8" s="19">
        <v>0</v>
      </c>
      <c r="I8" s="20">
        <v>67.53</v>
      </c>
      <c r="J8" s="20">
        <v>30.09</v>
      </c>
      <c r="K8" s="21">
        <v>2.38</v>
      </c>
      <c r="L8" s="20">
        <v>27.95</v>
      </c>
      <c r="M8" s="20">
        <v>61.95</v>
      </c>
      <c r="N8" s="21">
        <v>10.1</v>
      </c>
      <c r="O8" s="17">
        <v>0</v>
      </c>
      <c r="P8" s="18">
        <v>0</v>
      </c>
      <c r="Q8" s="19">
        <v>0</v>
      </c>
    </row>
    <row r="9" spans="1:17" x14ac:dyDescent="0.2">
      <c r="A9" s="22"/>
      <c r="B9" s="16" t="s">
        <v>18</v>
      </c>
      <c r="C9" s="17">
        <v>0</v>
      </c>
      <c r="D9" s="18">
        <v>0</v>
      </c>
      <c r="E9" s="19">
        <v>0</v>
      </c>
      <c r="F9" s="17">
        <v>0</v>
      </c>
      <c r="G9" s="18">
        <v>0</v>
      </c>
      <c r="H9" s="19">
        <v>0</v>
      </c>
      <c r="I9" s="20">
        <v>79.69</v>
      </c>
      <c r="J9" s="20">
        <v>12.33</v>
      </c>
      <c r="K9" s="21">
        <v>7.99</v>
      </c>
      <c r="L9" s="17">
        <v>0</v>
      </c>
      <c r="M9" s="18">
        <v>0</v>
      </c>
      <c r="N9" s="19">
        <v>0</v>
      </c>
      <c r="O9" s="17">
        <v>0</v>
      </c>
      <c r="P9" s="18">
        <v>0</v>
      </c>
      <c r="Q9" s="19">
        <v>0</v>
      </c>
    </row>
    <row r="10" spans="1:17" x14ac:dyDescent="0.2">
      <c r="A10" s="15" t="s">
        <v>19</v>
      </c>
      <c r="B10" s="16" t="s">
        <v>20</v>
      </c>
      <c r="C10" s="17">
        <v>0</v>
      </c>
      <c r="D10" s="18">
        <v>0</v>
      </c>
      <c r="E10" s="19">
        <v>0</v>
      </c>
      <c r="F10" s="17">
        <v>0</v>
      </c>
      <c r="G10" s="18">
        <v>0</v>
      </c>
      <c r="H10" s="19">
        <v>0</v>
      </c>
      <c r="I10" s="20">
        <v>79.45</v>
      </c>
      <c r="J10" s="20">
        <v>19.170000000000002</v>
      </c>
      <c r="K10" s="21">
        <v>1.38</v>
      </c>
      <c r="L10" s="17">
        <v>0</v>
      </c>
      <c r="M10" s="18">
        <v>0</v>
      </c>
      <c r="N10" s="19">
        <v>0</v>
      </c>
      <c r="O10" s="17">
        <v>0</v>
      </c>
      <c r="P10" s="18">
        <v>0</v>
      </c>
      <c r="Q10" s="19">
        <v>0</v>
      </c>
    </row>
    <row r="11" spans="1:17" x14ac:dyDescent="0.2">
      <c r="A11" s="22"/>
      <c r="B11" s="16" t="s">
        <v>21</v>
      </c>
      <c r="C11" s="17">
        <v>0</v>
      </c>
      <c r="D11" s="18">
        <v>0</v>
      </c>
      <c r="E11" s="19">
        <v>0</v>
      </c>
      <c r="F11" s="17">
        <v>0</v>
      </c>
      <c r="G11" s="18">
        <v>0</v>
      </c>
      <c r="H11" s="19">
        <v>0</v>
      </c>
      <c r="I11" s="20">
        <v>78.98</v>
      </c>
      <c r="J11" s="20">
        <v>15.11</v>
      </c>
      <c r="K11" s="21">
        <v>5.91</v>
      </c>
      <c r="L11" s="20">
        <v>18.309999999999999</v>
      </c>
      <c r="M11" s="20">
        <v>56.27</v>
      </c>
      <c r="N11" s="21">
        <v>25.42</v>
      </c>
      <c r="O11" s="17">
        <v>0</v>
      </c>
      <c r="P11" s="18">
        <v>0</v>
      </c>
      <c r="Q11" s="19">
        <v>0</v>
      </c>
    </row>
    <row r="12" spans="1:17" x14ac:dyDescent="0.2">
      <c r="A12" s="15" t="s">
        <v>22</v>
      </c>
      <c r="B12" s="16" t="s">
        <v>23</v>
      </c>
      <c r="C12" s="17">
        <v>0</v>
      </c>
      <c r="D12" s="18">
        <v>0</v>
      </c>
      <c r="E12" s="19">
        <v>0</v>
      </c>
      <c r="F12" s="17">
        <v>0</v>
      </c>
      <c r="G12" s="18">
        <v>0</v>
      </c>
      <c r="H12" s="19">
        <v>0</v>
      </c>
      <c r="I12" s="20">
        <v>76.040000000000006</v>
      </c>
      <c r="J12" s="20">
        <v>17.190000000000001</v>
      </c>
      <c r="K12" s="21">
        <v>6.77</v>
      </c>
      <c r="L12" s="17">
        <v>0</v>
      </c>
      <c r="M12" s="18">
        <v>0</v>
      </c>
      <c r="N12" s="19">
        <v>0</v>
      </c>
      <c r="O12" s="17">
        <v>0</v>
      </c>
      <c r="P12" s="18">
        <v>0</v>
      </c>
      <c r="Q12" s="19">
        <v>0</v>
      </c>
    </row>
    <row r="13" spans="1:17" x14ac:dyDescent="0.2">
      <c r="A13" s="22"/>
      <c r="B13" s="16" t="s">
        <v>24</v>
      </c>
      <c r="C13" s="17">
        <v>0</v>
      </c>
      <c r="D13" s="18">
        <v>0</v>
      </c>
      <c r="E13" s="19">
        <v>0</v>
      </c>
      <c r="F13" s="17">
        <v>0</v>
      </c>
      <c r="G13" s="18">
        <v>0</v>
      </c>
      <c r="H13" s="19">
        <v>0</v>
      </c>
      <c r="I13" s="20">
        <v>70.53</v>
      </c>
      <c r="J13" s="20">
        <v>24.83</v>
      </c>
      <c r="K13" s="21">
        <v>4.6399999999999997</v>
      </c>
      <c r="L13" s="20">
        <v>25.79</v>
      </c>
      <c r="M13" s="20">
        <v>51.05</v>
      </c>
      <c r="N13" s="21">
        <v>13.16</v>
      </c>
      <c r="O13" s="17">
        <v>0</v>
      </c>
      <c r="P13" s="18">
        <v>0</v>
      </c>
      <c r="Q13" s="19">
        <v>0</v>
      </c>
    </row>
    <row r="14" spans="1:17" x14ac:dyDescent="0.2">
      <c r="A14" s="15" t="s">
        <v>26</v>
      </c>
      <c r="B14" s="16" t="s">
        <v>27</v>
      </c>
      <c r="C14" s="17">
        <v>0</v>
      </c>
      <c r="D14" s="18">
        <v>0</v>
      </c>
      <c r="E14" s="19">
        <v>0</v>
      </c>
      <c r="F14" s="18">
        <v>0</v>
      </c>
      <c r="G14" s="18">
        <v>0</v>
      </c>
      <c r="H14" s="19">
        <v>0</v>
      </c>
      <c r="I14" s="20">
        <v>78.819999999999993</v>
      </c>
      <c r="J14" s="20">
        <v>17</v>
      </c>
      <c r="K14" s="21">
        <v>4.1900000000000004</v>
      </c>
      <c r="L14" s="18">
        <v>0</v>
      </c>
      <c r="M14" s="18">
        <v>0</v>
      </c>
      <c r="N14" s="19">
        <v>0</v>
      </c>
      <c r="O14" s="18">
        <v>0</v>
      </c>
      <c r="P14" s="18">
        <v>0</v>
      </c>
      <c r="Q14" s="19">
        <v>0</v>
      </c>
    </row>
    <row r="15" spans="1:17" x14ac:dyDescent="0.2">
      <c r="A15" s="24"/>
      <c r="B15" s="16" t="s">
        <v>28</v>
      </c>
      <c r="C15" s="17">
        <v>0</v>
      </c>
      <c r="D15" s="18">
        <v>0</v>
      </c>
      <c r="E15" s="19">
        <v>0</v>
      </c>
      <c r="F15" s="18">
        <v>0</v>
      </c>
      <c r="G15" s="18">
        <v>0</v>
      </c>
      <c r="H15" s="19">
        <v>0</v>
      </c>
      <c r="I15" s="20">
        <v>75.12</v>
      </c>
      <c r="J15" s="20">
        <v>17.510000000000002</v>
      </c>
      <c r="K15" s="21">
        <v>7.37</v>
      </c>
      <c r="L15" s="20">
        <v>46.22</v>
      </c>
      <c r="M15" s="20">
        <v>41.33</v>
      </c>
      <c r="N15" s="21">
        <v>12.44</v>
      </c>
      <c r="O15" s="18">
        <v>0</v>
      </c>
      <c r="P15" s="18">
        <v>0</v>
      </c>
      <c r="Q15" s="19">
        <v>0</v>
      </c>
    </row>
    <row r="16" spans="1:17" x14ac:dyDescent="0.2">
      <c r="A16" s="15" t="s">
        <v>29</v>
      </c>
      <c r="B16" s="16" t="s">
        <v>30</v>
      </c>
      <c r="C16" s="17">
        <v>0</v>
      </c>
      <c r="D16" s="18">
        <v>0</v>
      </c>
      <c r="E16" s="19">
        <v>0</v>
      </c>
      <c r="F16" s="18">
        <v>0</v>
      </c>
      <c r="G16" s="18">
        <v>0</v>
      </c>
      <c r="H16" s="19">
        <v>0</v>
      </c>
      <c r="I16" s="26">
        <v>93.17</v>
      </c>
      <c r="J16" s="27">
        <v>4.33</v>
      </c>
      <c r="K16" s="28">
        <v>2.5</v>
      </c>
      <c r="L16" s="18">
        <v>0</v>
      </c>
      <c r="M16" s="18">
        <v>0</v>
      </c>
      <c r="N16" s="19">
        <v>0</v>
      </c>
      <c r="O16" s="18">
        <v>0</v>
      </c>
      <c r="P16" s="18">
        <v>0</v>
      </c>
      <c r="Q16" s="19">
        <v>0</v>
      </c>
    </row>
    <row r="17" spans="1:17" x14ac:dyDescent="0.2">
      <c r="A17" s="24"/>
      <c r="B17" s="16" t="s">
        <v>31</v>
      </c>
      <c r="C17" s="23">
        <v>69.47</v>
      </c>
      <c r="D17" s="20">
        <v>12.19</v>
      </c>
      <c r="E17" s="20">
        <v>18.34</v>
      </c>
      <c r="F17" s="23">
        <v>72.86</v>
      </c>
      <c r="G17" s="20">
        <v>11.94</v>
      </c>
      <c r="H17" s="21">
        <v>15.2</v>
      </c>
      <c r="I17" s="26">
        <v>88.66</v>
      </c>
      <c r="J17" s="27">
        <v>7.29</v>
      </c>
      <c r="K17" s="28">
        <v>4.05</v>
      </c>
      <c r="L17" s="27">
        <v>68.760000000000005</v>
      </c>
      <c r="M17" s="27">
        <v>16.25</v>
      </c>
      <c r="N17" s="28">
        <v>14.99</v>
      </c>
      <c r="O17" s="10">
        <v>61.47</v>
      </c>
      <c r="P17" s="10">
        <v>13.67</v>
      </c>
      <c r="Q17" s="65">
        <v>24.87</v>
      </c>
    </row>
    <row r="18" spans="1:17" x14ac:dyDescent="0.2">
      <c r="A18" s="15" t="s">
        <v>32</v>
      </c>
      <c r="B18" s="16" t="s">
        <v>33</v>
      </c>
      <c r="C18" s="23">
        <v>100</v>
      </c>
      <c r="D18" s="20">
        <v>0</v>
      </c>
      <c r="E18" s="21">
        <v>0</v>
      </c>
      <c r="F18" s="20">
        <v>100</v>
      </c>
      <c r="G18" s="20">
        <v>0</v>
      </c>
      <c r="H18" s="21">
        <v>0</v>
      </c>
      <c r="I18" s="20">
        <v>80.94</v>
      </c>
      <c r="J18" s="20">
        <v>6.12</v>
      </c>
      <c r="K18" s="21">
        <v>12.94</v>
      </c>
      <c r="L18" s="23">
        <v>97.3</v>
      </c>
      <c r="M18" s="20">
        <v>2.7</v>
      </c>
      <c r="N18" s="21">
        <v>0</v>
      </c>
      <c r="O18" s="23">
        <v>100</v>
      </c>
      <c r="P18" s="20">
        <v>0</v>
      </c>
      <c r="Q18" s="21">
        <v>0</v>
      </c>
    </row>
    <row r="19" spans="1:17" x14ac:dyDescent="0.2">
      <c r="A19" s="22"/>
      <c r="B19" s="16" t="s">
        <v>34</v>
      </c>
      <c r="C19" s="17">
        <v>0</v>
      </c>
      <c r="D19" s="18">
        <v>0</v>
      </c>
      <c r="E19" s="19">
        <v>0</v>
      </c>
      <c r="F19" s="18">
        <v>0</v>
      </c>
      <c r="G19" s="18">
        <v>0</v>
      </c>
      <c r="H19" s="19">
        <v>0</v>
      </c>
      <c r="I19" s="20">
        <v>45.47</v>
      </c>
      <c r="J19" s="20">
        <v>42.31</v>
      </c>
      <c r="K19" s="21">
        <v>12.21</v>
      </c>
      <c r="L19" s="23">
        <v>50.96</v>
      </c>
      <c r="M19" s="20">
        <v>31.8</v>
      </c>
      <c r="N19" s="21">
        <v>17.239999999999998</v>
      </c>
      <c r="O19" s="17">
        <v>0</v>
      </c>
      <c r="P19" s="18">
        <v>0</v>
      </c>
      <c r="Q19" s="19">
        <v>0</v>
      </c>
    </row>
    <row r="20" spans="1:17" x14ac:dyDescent="0.2">
      <c r="A20" s="128" t="s">
        <v>102</v>
      </c>
      <c r="B20" s="56" t="s">
        <v>371</v>
      </c>
      <c r="C20" s="53">
        <v>0</v>
      </c>
      <c r="D20" s="54">
        <v>0</v>
      </c>
      <c r="E20" s="55">
        <v>0</v>
      </c>
      <c r="F20" s="53">
        <v>0</v>
      </c>
      <c r="G20" s="54">
        <v>0</v>
      </c>
      <c r="H20" s="55">
        <v>0</v>
      </c>
      <c r="I20" s="57">
        <v>89.03</v>
      </c>
      <c r="J20" s="50">
        <v>6.88</v>
      </c>
      <c r="K20" s="58">
        <v>4.09</v>
      </c>
      <c r="L20" s="50">
        <v>21.05</v>
      </c>
      <c r="M20" s="50">
        <v>63.16</v>
      </c>
      <c r="N20" s="58">
        <v>15.79</v>
      </c>
      <c r="O20" s="53">
        <v>0</v>
      </c>
      <c r="P20" s="54">
        <v>0</v>
      </c>
      <c r="Q20" s="55">
        <v>0</v>
      </c>
    </row>
    <row r="21" spans="1:17" x14ac:dyDescent="0.2">
      <c r="A21" s="128"/>
      <c r="B21" s="16" t="s">
        <v>372</v>
      </c>
      <c r="C21" s="17">
        <v>0</v>
      </c>
      <c r="D21" s="18">
        <v>0</v>
      </c>
      <c r="E21" s="18">
        <v>0</v>
      </c>
      <c r="F21" s="17">
        <v>0</v>
      </c>
      <c r="G21" s="18">
        <v>0</v>
      </c>
      <c r="H21" s="19">
        <v>0</v>
      </c>
      <c r="I21" s="26">
        <v>91.64</v>
      </c>
      <c r="J21" s="27">
        <v>6.01</v>
      </c>
      <c r="K21" s="28">
        <v>2.35</v>
      </c>
      <c r="L21" s="27">
        <v>60</v>
      </c>
      <c r="M21" s="27">
        <v>20.93</v>
      </c>
      <c r="N21" s="28">
        <v>19.07</v>
      </c>
      <c r="O21" s="17">
        <v>0</v>
      </c>
      <c r="P21" s="18">
        <v>0</v>
      </c>
      <c r="Q21" s="19">
        <v>0</v>
      </c>
    </row>
    <row r="22" spans="1:17" ht="13.5" thickBot="1" x14ac:dyDescent="0.25">
      <c r="A22" s="130"/>
      <c r="B22" s="131" t="s">
        <v>387</v>
      </c>
      <c r="C22" s="161">
        <v>0</v>
      </c>
      <c r="D22" s="162">
        <v>0</v>
      </c>
      <c r="E22" s="162">
        <v>0</v>
      </c>
      <c r="F22" s="161">
        <v>0</v>
      </c>
      <c r="G22" s="162">
        <v>0</v>
      </c>
      <c r="H22" s="164">
        <v>0</v>
      </c>
      <c r="I22" s="135">
        <v>83.23</v>
      </c>
      <c r="J22" s="136">
        <v>16.77</v>
      </c>
      <c r="K22" s="136">
        <v>0</v>
      </c>
      <c r="L22" s="135">
        <v>72.31</v>
      </c>
      <c r="M22" s="136">
        <v>21.54</v>
      </c>
      <c r="N22" s="140">
        <v>6.15</v>
      </c>
      <c r="O22" s="161">
        <v>0</v>
      </c>
      <c r="P22" s="162">
        <v>0</v>
      </c>
      <c r="Q22" s="164">
        <v>0</v>
      </c>
    </row>
    <row r="23" spans="1:17" x14ac:dyDescent="0.2">
      <c r="A23" s="179" t="s">
        <v>392</v>
      </c>
      <c r="B23" s="180" t="s">
        <v>374</v>
      </c>
      <c r="C23" s="146">
        <v>0</v>
      </c>
      <c r="D23" s="146">
        <v>0</v>
      </c>
      <c r="E23" s="147">
        <v>0</v>
      </c>
      <c r="F23" s="146">
        <v>0</v>
      </c>
      <c r="G23" s="146">
        <v>0</v>
      </c>
      <c r="H23" s="147">
        <v>0</v>
      </c>
      <c r="I23" s="125">
        <v>84.05</v>
      </c>
      <c r="J23" s="125">
        <v>11.28</v>
      </c>
      <c r="K23" s="126">
        <v>4.67</v>
      </c>
      <c r="L23" s="125">
        <v>14.81</v>
      </c>
      <c r="M23" s="125">
        <v>80</v>
      </c>
      <c r="N23" s="126">
        <v>5.19</v>
      </c>
      <c r="O23" s="152">
        <v>0</v>
      </c>
      <c r="P23" s="152">
        <v>0</v>
      </c>
      <c r="Q23" s="169">
        <v>0</v>
      </c>
    </row>
    <row r="24" spans="1:17" x14ac:dyDescent="0.2">
      <c r="A24" s="184"/>
      <c r="B24" s="31" t="s">
        <v>376</v>
      </c>
      <c r="C24" s="114"/>
      <c r="D24" s="20"/>
      <c r="E24" s="21"/>
      <c r="F24" s="20"/>
      <c r="G24" s="20"/>
      <c r="H24" s="21"/>
      <c r="I24" s="38"/>
      <c r="J24" s="38"/>
      <c r="K24" s="39"/>
      <c r="L24" s="38"/>
      <c r="M24" s="38"/>
      <c r="N24" s="39"/>
      <c r="O24" s="45"/>
      <c r="P24" s="45"/>
      <c r="Q24" s="139"/>
    </row>
    <row r="25" spans="1:17" ht="13.5" thickBot="1" x14ac:dyDescent="0.25">
      <c r="A25" s="186"/>
      <c r="B25" s="187" t="s">
        <v>393</v>
      </c>
      <c r="C25" s="133"/>
      <c r="D25" s="203"/>
      <c r="E25" s="207"/>
      <c r="F25" s="203"/>
      <c r="G25" s="203"/>
      <c r="H25" s="207"/>
      <c r="I25" s="203"/>
      <c r="J25" s="203"/>
      <c r="K25" s="207"/>
      <c r="L25" s="166"/>
      <c r="M25" s="166"/>
      <c r="N25" s="167"/>
      <c r="O25" s="209"/>
      <c r="P25" s="209"/>
      <c r="Q25" s="211"/>
    </row>
    <row r="26" spans="1:17" x14ac:dyDescent="0.2">
      <c r="I26" s="33"/>
      <c r="J26" s="33"/>
      <c r="K26" s="33"/>
      <c r="L26" s="33"/>
      <c r="M26" s="33"/>
      <c r="N26" s="33"/>
    </row>
    <row r="27" spans="1:17" x14ac:dyDescent="0.2">
      <c r="I27" s="33"/>
      <c r="J27" s="33"/>
      <c r="K27" s="33"/>
      <c r="L27" s="33"/>
      <c r="M27" s="33"/>
      <c r="N27" s="33"/>
    </row>
    <row r="28" spans="1:17" x14ac:dyDescent="0.2">
      <c r="I28" s="33"/>
      <c r="J28" s="33"/>
      <c r="K28" s="33"/>
      <c r="L28" s="33"/>
      <c r="M28" s="33"/>
      <c r="N28" s="33"/>
    </row>
    <row r="29" spans="1:17" x14ac:dyDescent="0.2">
      <c r="I29" s="33"/>
      <c r="J29" s="33"/>
      <c r="K29" s="33"/>
      <c r="L29" s="33"/>
      <c r="M29" s="33"/>
      <c r="N29" s="33"/>
    </row>
    <row r="31" spans="1:17" x14ac:dyDescent="0.2">
      <c r="C31" s="35" t="s">
        <v>35</v>
      </c>
      <c r="D31" s="35"/>
      <c r="E31" s="36"/>
      <c r="F31" s="36"/>
      <c r="G31" s="36"/>
      <c r="H31" s="36"/>
      <c r="I31" s="36"/>
      <c r="J31" s="36"/>
      <c r="K31" s="36"/>
      <c r="L31" s="36"/>
      <c r="M31" s="36"/>
      <c r="N31" s="36"/>
    </row>
    <row r="32" spans="1:17" x14ac:dyDescent="0.2">
      <c r="C32" s="35" t="s">
        <v>36</v>
      </c>
      <c r="D32" s="36"/>
      <c r="E32" s="36"/>
      <c r="F32" s="36"/>
      <c r="G32" s="36"/>
      <c r="H32" s="36"/>
      <c r="I32" s="36"/>
      <c r="J32" s="36"/>
      <c r="K32" s="36"/>
      <c r="L32" s="36"/>
      <c r="M32" s="36"/>
      <c r="N32" s="36"/>
    </row>
  </sheetData>
  <mergeCells count="5">
    <mergeCell ref="C4:E4"/>
    <mergeCell ref="F4:H4"/>
    <mergeCell ref="I4:K4"/>
    <mergeCell ref="L4:N4"/>
    <mergeCell ref="O4:Q4"/>
  </mergeCells>
  <phoneticPr fontId="4" type="noConversion"/>
  <pageMargins left="0.25" right="0.25" top="0.75" bottom="0.75" header="0.3" footer="0.3"/>
  <pageSetup paperSize="5" fitToWidth="2" orientation="landscape"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28"/>
  <sheetViews>
    <sheetView zoomScaleNormal="100" workbookViewId="0"/>
  </sheetViews>
  <sheetFormatPr defaultColWidth="11" defaultRowHeight="12.75" x14ac:dyDescent="0.2"/>
  <cols>
    <col min="1" max="2" width="11" style="9"/>
    <col min="3" max="20" width="8.875" style="10" customWidth="1"/>
    <col min="21" max="16384" width="11" style="9"/>
  </cols>
  <sheetData>
    <row r="1" spans="1:20" x14ac:dyDescent="0.2">
      <c r="A1" s="8" t="s">
        <v>235</v>
      </c>
    </row>
    <row r="2" spans="1:20" x14ac:dyDescent="0.2">
      <c r="A2" s="8" t="s">
        <v>236</v>
      </c>
    </row>
    <row r="4" spans="1:20" ht="72" customHeight="1" x14ac:dyDescent="0.2">
      <c r="C4" s="244" t="s">
        <v>237</v>
      </c>
      <c r="D4" s="245"/>
      <c r="E4" s="246"/>
      <c r="F4" s="247" t="s">
        <v>221</v>
      </c>
      <c r="G4" s="245"/>
      <c r="H4" s="246"/>
      <c r="I4" s="247" t="s">
        <v>234</v>
      </c>
      <c r="J4" s="245"/>
      <c r="K4" s="246"/>
      <c r="L4" s="247" t="s">
        <v>238</v>
      </c>
      <c r="M4" s="245"/>
      <c r="N4" s="246"/>
      <c r="O4" s="247" t="s">
        <v>224</v>
      </c>
      <c r="P4" s="245"/>
      <c r="Q4" s="246"/>
      <c r="R4" s="247" t="s">
        <v>239</v>
      </c>
      <c r="S4" s="245"/>
      <c r="T4" s="246"/>
    </row>
    <row r="5" spans="1:20" x14ac:dyDescent="0.2">
      <c r="A5" s="11" t="s">
        <v>9</v>
      </c>
      <c r="C5" s="12" t="s">
        <v>10</v>
      </c>
      <c r="D5" s="13" t="s">
        <v>11</v>
      </c>
      <c r="E5" s="14" t="s">
        <v>12</v>
      </c>
      <c r="F5" s="13" t="s">
        <v>10</v>
      </c>
      <c r="G5" s="13" t="s">
        <v>11</v>
      </c>
      <c r="H5" s="14" t="s">
        <v>12</v>
      </c>
      <c r="I5" s="13" t="s">
        <v>10</v>
      </c>
      <c r="J5" s="13" t="s">
        <v>11</v>
      </c>
      <c r="K5" s="14" t="s">
        <v>12</v>
      </c>
      <c r="L5" s="13" t="s">
        <v>10</v>
      </c>
      <c r="M5" s="13" t="s">
        <v>11</v>
      </c>
      <c r="N5" s="14" t="s">
        <v>12</v>
      </c>
      <c r="O5" s="13" t="s">
        <v>10</v>
      </c>
      <c r="P5" s="13" t="s">
        <v>11</v>
      </c>
      <c r="Q5" s="14" t="s">
        <v>12</v>
      </c>
      <c r="R5" s="13" t="s">
        <v>10</v>
      </c>
      <c r="S5" s="13" t="s">
        <v>11</v>
      </c>
      <c r="T5" s="14" t="s">
        <v>12</v>
      </c>
    </row>
    <row r="6" spans="1:20" x14ac:dyDescent="0.2">
      <c r="A6" s="15" t="s">
        <v>13</v>
      </c>
      <c r="B6" s="16" t="s">
        <v>14</v>
      </c>
      <c r="C6" s="23"/>
      <c r="D6" s="20"/>
      <c r="E6" s="21"/>
      <c r="F6" s="20"/>
      <c r="G6" s="20"/>
      <c r="H6" s="21"/>
      <c r="I6" s="20"/>
      <c r="J6" s="20"/>
      <c r="K6" s="21"/>
      <c r="L6" s="20"/>
      <c r="M6" s="20"/>
      <c r="N6" s="21"/>
      <c r="O6" s="20"/>
      <c r="P6" s="20"/>
      <c r="Q6" s="21"/>
      <c r="R6" s="20"/>
      <c r="S6" s="20"/>
      <c r="T6" s="21"/>
    </row>
    <row r="7" spans="1:20" x14ac:dyDescent="0.2">
      <c r="A7" s="22"/>
      <c r="B7" s="16" t="s">
        <v>15</v>
      </c>
      <c r="C7" s="23"/>
      <c r="D7" s="20"/>
      <c r="E7" s="21"/>
      <c r="F7" s="20"/>
      <c r="G7" s="20"/>
      <c r="H7" s="21"/>
      <c r="I7" s="20"/>
      <c r="J7" s="20"/>
      <c r="K7" s="21"/>
      <c r="L7" s="20"/>
      <c r="M7" s="20"/>
      <c r="N7" s="21"/>
      <c r="O7" s="20"/>
      <c r="P7" s="20"/>
      <c r="Q7" s="21"/>
      <c r="R7" s="20"/>
      <c r="S7" s="20"/>
      <c r="T7" s="21"/>
    </row>
    <row r="8" spans="1:20" x14ac:dyDescent="0.2">
      <c r="A8" s="15" t="s">
        <v>16</v>
      </c>
      <c r="B8" s="16" t="s">
        <v>17</v>
      </c>
      <c r="C8" s="23"/>
      <c r="D8" s="20"/>
      <c r="E8" s="21"/>
      <c r="F8" s="20"/>
      <c r="G8" s="20"/>
      <c r="H8" s="21"/>
      <c r="I8" s="20"/>
      <c r="J8" s="20"/>
      <c r="K8" s="21"/>
      <c r="L8" s="20"/>
      <c r="M8" s="20"/>
      <c r="N8" s="21"/>
      <c r="O8" s="20"/>
      <c r="P8" s="20"/>
      <c r="Q8" s="21"/>
      <c r="R8" s="20"/>
      <c r="S8" s="20"/>
      <c r="T8" s="21"/>
    </row>
    <row r="9" spans="1:20" x14ac:dyDescent="0.2">
      <c r="A9" s="22"/>
      <c r="B9" s="16" t="s">
        <v>18</v>
      </c>
      <c r="C9" s="23"/>
      <c r="D9" s="20"/>
      <c r="E9" s="21"/>
      <c r="F9" s="20"/>
      <c r="G9" s="20"/>
      <c r="H9" s="21"/>
      <c r="I9" s="20"/>
      <c r="J9" s="20"/>
      <c r="K9" s="21"/>
      <c r="L9" s="20"/>
      <c r="M9" s="20"/>
      <c r="N9" s="21"/>
      <c r="O9" s="20"/>
      <c r="P9" s="20"/>
      <c r="Q9" s="21"/>
      <c r="R9" s="20"/>
      <c r="S9" s="20"/>
      <c r="T9" s="21"/>
    </row>
    <row r="10" spans="1:20" x14ac:dyDescent="0.2">
      <c r="A10" s="15" t="s">
        <v>19</v>
      </c>
      <c r="B10" s="16" t="s">
        <v>20</v>
      </c>
      <c r="C10" s="23"/>
      <c r="D10" s="20"/>
      <c r="E10" s="21"/>
      <c r="F10" s="20"/>
      <c r="G10" s="20"/>
      <c r="H10" s="21"/>
      <c r="I10" s="20"/>
      <c r="J10" s="20"/>
      <c r="K10" s="21"/>
      <c r="L10" s="20"/>
      <c r="M10" s="20"/>
      <c r="N10" s="21"/>
      <c r="O10" s="20"/>
      <c r="P10" s="20"/>
      <c r="Q10" s="21"/>
      <c r="R10" s="20"/>
      <c r="S10" s="20"/>
      <c r="T10" s="21"/>
    </row>
    <row r="11" spans="1:20" x14ac:dyDescent="0.2">
      <c r="A11" s="22"/>
      <c r="B11" s="16" t="s">
        <v>21</v>
      </c>
      <c r="C11" s="23"/>
      <c r="D11" s="20"/>
      <c r="E11" s="21"/>
      <c r="F11" s="20"/>
      <c r="G11" s="20"/>
      <c r="H11" s="21"/>
      <c r="I11" s="20"/>
      <c r="J11" s="20"/>
      <c r="K11" s="21"/>
      <c r="L11" s="20"/>
      <c r="M11" s="20"/>
      <c r="N11" s="21"/>
      <c r="O11" s="20"/>
      <c r="P11" s="20"/>
      <c r="Q11" s="21"/>
      <c r="R11" s="20"/>
      <c r="S11" s="20"/>
      <c r="T11" s="21"/>
    </row>
    <row r="12" spans="1:20" x14ac:dyDescent="0.2">
      <c r="A12" s="15" t="s">
        <v>22</v>
      </c>
      <c r="B12" s="16" t="s">
        <v>23</v>
      </c>
      <c r="C12" s="23"/>
      <c r="D12" s="20"/>
      <c r="E12" s="21"/>
      <c r="F12" s="20"/>
      <c r="G12" s="20"/>
      <c r="H12" s="21"/>
      <c r="I12" s="20"/>
      <c r="J12" s="20"/>
      <c r="K12" s="21"/>
      <c r="L12" s="20"/>
      <c r="M12" s="20"/>
      <c r="N12" s="21"/>
      <c r="O12" s="20"/>
      <c r="P12" s="20"/>
      <c r="Q12" s="21"/>
      <c r="R12" s="20"/>
      <c r="S12" s="20"/>
      <c r="T12" s="21"/>
    </row>
    <row r="13" spans="1:20" x14ac:dyDescent="0.2">
      <c r="A13" s="22"/>
      <c r="B13" s="16" t="s">
        <v>24</v>
      </c>
      <c r="C13" s="23">
        <v>62.32</v>
      </c>
      <c r="D13" s="20">
        <v>12.97</v>
      </c>
      <c r="E13" s="21">
        <v>24.71</v>
      </c>
      <c r="F13" s="18">
        <v>0</v>
      </c>
      <c r="G13" s="18">
        <v>0</v>
      </c>
      <c r="H13" s="19">
        <v>0</v>
      </c>
      <c r="I13" s="20">
        <v>35.65</v>
      </c>
      <c r="J13" s="20">
        <v>41.74</v>
      </c>
      <c r="K13" s="21">
        <v>22.61</v>
      </c>
      <c r="L13" s="18">
        <v>0</v>
      </c>
      <c r="M13" s="18">
        <v>0</v>
      </c>
      <c r="N13" s="19">
        <v>0</v>
      </c>
      <c r="O13" s="20">
        <v>59.67</v>
      </c>
      <c r="P13" s="20">
        <v>10.36</v>
      </c>
      <c r="Q13" s="21">
        <v>29.97</v>
      </c>
      <c r="R13" s="20">
        <v>59.83</v>
      </c>
      <c r="S13" s="20">
        <v>10.15</v>
      </c>
      <c r="T13" s="21">
        <v>30.02</v>
      </c>
    </row>
    <row r="14" spans="1:20" x14ac:dyDescent="0.2">
      <c r="A14" s="15" t="s">
        <v>26</v>
      </c>
      <c r="B14" s="16" t="s">
        <v>27</v>
      </c>
      <c r="C14" s="23">
        <v>60.43</v>
      </c>
      <c r="D14" s="20">
        <v>18.39</v>
      </c>
      <c r="E14" s="21">
        <v>21.18</v>
      </c>
      <c r="F14" s="18">
        <v>0</v>
      </c>
      <c r="G14" s="18">
        <v>0</v>
      </c>
      <c r="H14" s="19">
        <v>0</v>
      </c>
      <c r="I14" s="20">
        <v>78.77</v>
      </c>
      <c r="J14" s="20">
        <v>7.78</v>
      </c>
      <c r="K14" s="21">
        <v>13.45</v>
      </c>
      <c r="L14" s="18">
        <v>0</v>
      </c>
      <c r="M14" s="18">
        <v>0</v>
      </c>
      <c r="N14" s="19">
        <v>0</v>
      </c>
      <c r="O14" s="20">
        <v>54.9</v>
      </c>
      <c r="P14" s="20">
        <v>18.510000000000002</v>
      </c>
      <c r="Q14" s="21">
        <v>26.6</v>
      </c>
      <c r="R14" s="20">
        <v>54.9</v>
      </c>
      <c r="S14" s="20">
        <v>18.510000000000002</v>
      </c>
      <c r="T14" s="21">
        <v>26.6</v>
      </c>
    </row>
    <row r="15" spans="1:20" x14ac:dyDescent="0.2">
      <c r="A15" s="24"/>
      <c r="B15" s="16" t="s">
        <v>28</v>
      </c>
      <c r="C15" s="23">
        <v>61.78</v>
      </c>
      <c r="D15" s="20">
        <v>9.92</v>
      </c>
      <c r="E15" s="21">
        <v>28.3</v>
      </c>
      <c r="F15" s="18">
        <v>0</v>
      </c>
      <c r="G15" s="18">
        <v>0</v>
      </c>
      <c r="H15" s="19">
        <v>0</v>
      </c>
      <c r="I15" s="20">
        <v>61.11</v>
      </c>
      <c r="J15" s="20">
        <v>11.11</v>
      </c>
      <c r="K15" s="21">
        <v>27.78</v>
      </c>
      <c r="L15" s="18">
        <v>0</v>
      </c>
      <c r="M15" s="18">
        <v>0</v>
      </c>
      <c r="N15" s="19">
        <v>0</v>
      </c>
      <c r="O15" s="20">
        <v>56.4</v>
      </c>
      <c r="P15" s="20">
        <v>9.57</v>
      </c>
      <c r="Q15" s="21">
        <v>34.03</v>
      </c>
      <c r="R15" s="20">
        <v>56.05</v>
      </c>
      <c r="S15" s="20">
        <v>9.4</v>
      </c>
      <c r="T15" s="21">
        <v>34.549999999999997</v>
      </c>
    </row>
    <row r="16" spans="1:20" x14ac:dyDescent="0.2">
      <c r="A16" s="15" t="s">
        <v>29</v>
      </c>
      <c r="B16" s="16" t="s">
        <v>30</v>
      </c>
      <c r="C16" s="23">
        <v>70.14</v>
      </c>
      <c r="D16" s="20">
        <v>12.21</v>
      </c>
      <c r="E16" s="21">
        <v>17.649999999999999</v>
      </c>
      <c r="F16" s="18">
        <v>0</v>
      </c>
      <c r="G16" s="18">
        <v>0</v>
      </c>
      <c r="H16" s="19">
        <v>0</v>
      </c>
      <c r="I16" s="26">
        <v>85.79</v>
      </c>
      <c r="J16" s="27">
        <v>6.05</v>
      </c>
      <c r="K16" s="28">
        <v>8.16</v>
      </c>
      <c r="L16" s="18">
        <v>0</v>
      </c>
      <c r="M16" s="18">
        <v>0</v>
      </c>
      <c r="N16" s="19">
        <v>0</v>
      </c>
      <c r="O16" s="10">
        <v>67.400000000000006</v>
      </c>
      <c r="P16" s="10">
        <v>12.58</v>
      </c>
      <c r="Q16" s="65">
        <v>20.03</v>
      </c>
      <c r="R16" s="10">
        <v>67.52</v>
      </c>
      <c r="S16" s="10">
        <v>12.24</v>
      </c>
      <c r="T16" s="65">
        <v>20.239999999999998</v>
      </c>
    </row>
    <row r="17" spans="1:20" x14ac:dyDescent="0.2">
      <c r="A17" s="24"/>
      <c r="B17" s="16" t="s">
        <v>31</v>
      </c>
      <c r="C17" s="23">
        <v>68.27</v>
      </c>
      <c r="D17" s="20">
        <v>14.07</v>
      </c>
      <c r="E17" s="20">
        <v>17.649999999999999</v>
      </c>
      <c r="F17" s="23">
        <v>63.06</v>
      </c>
      <c r="G17" s="20">
        <v>17.32</v>
      </c>
      <c r="H17" s="21">
        <v>19.62</v>
      </c>
      <c r="I17" s="26">
        <v>80</v>
      </c>
      <c r="J17" s="27">
        <v>20</v>
      </c>
      <c r="K17" s="28">
        <v>0</v>
      </c>
      <c r="L17" s="27">
        <v>80</v>
      </c>
      <c r="M17" s="27">
        <v>20</v>
      </c>
      <c r="N17" s="28">
        <v>0</v>
      </c>
      <c r="O17" s="27">
        <v>61.62</v>
      </c>
      <c r="P17" s="27">
        <v>13.95</v>
      </c>
      <c r="Q17" s="28">
        <v>24.43</v>
      </c>
      <c r="R17" s="27">
        <v>61.47</v>
      </c>
      <c r="S17" s="27">
        <v>13.67</v>
      </c>
      <c r="T17" s="28">
        <v>24.87</v>
      </c>
    </row>
    <row r="18" spans="1:20" x14ac:dyDescent="0.2">
      <c r="A18" s="15" t="s">
        <v>32</v>
      </c>
      <c r="B18" s="16" t="s">
        <v>33</v>
      </c>
      <c r="C18" s="23">
        <v>62.01</v>
      </c>
      <c r="D18" s="20">
        <v>19.350000000000001</v>
      </c>
      <c r="E18" s="21">
        <v>18.64</v>
      </c>
      <c r="F18" s="20">
        <v>45.83</v>
      </c>
      <c r="G18" s="20">
        <v>45.83</v>
      </c>
      <c r="H18" s="21">
        <v>8.33</v>
      </c>
      <c r="I18" s="20">
        <v>60.71</v>
      </c>
      <c r="J18" s="20">
        <v>26.19</v>
      </c>
      <c r="K18" s="21">
        <v>13.1</v>
      </c>
      <c r="L18" s="23">
        <v>60.71</v>
      </c>
      <c r="M18" s="20">
        <v>26.19</v>
      </c>
      <c r="N18" s="21">
        <v>13.1</v>
      </c>
      <c r="O18" s="23">
        <v>57.67</v>
      </c>
      <c r="P18" s="20">
        <v>22.18</v>
      </c>
      <c r="Q18" s="21">
        <v>20.149999999999999</v>
      </c>
      <c r="R18" s="23">
        <v>57.44</v>
      </c>
      <c r="S18" s="20">
        <v>22.09</v>
      </c>
      <c r="T18" s="21">
        <v>20.47</v>
      </c>
    </row>
    <row r="19" spans="1:20" ht="13.5" thickBot="1" x14ac:dyDescent="0.25">
      <c r="A19" s="110"/>
      <c r="B19" s="112" t="s">
        <v>34</v>
      </c>
      <c r="C19" s="113">
        <v>68.88</v>
      </c>
      <c r="D19" s="114">
        <v>17.96</v>
      </c>
      <c r="E19" s="115">
        <v>13.16</v>
      </c>
      <c r="F19" s="114">
        <v>28.26</v>
      </c>
      <c r="G19" s="114">
        <v>15.22</v>
      </c>
      <c r="H19" s="115">
        <v>53.52</v>
      </c>
      <c r="I19" s="114">
        <v>35.42</v>
      </c>
      <c r="J19" s="114">
        <v>34.380000000000003</v>
      </c>
      <c r="K19" s="115">
        <v>30.21</v>
      </c>
      <c r="L19" s="113">
        <v>35.42</v>
      </c>
      <c r="M19" s="114">
        <v>34.380000000000003</v>
      </c>
      <c r="N19" s="115">
        <v>30.21</v>
      </c>
      <c r="O19" s="113">
        <v>74.760000000000005</v>
      </c>
      <c r="P19" s="114">
        <v>16.34</v>
      </c>
      <c r="Q19" s="115">
        <v>8.9</v>
      </c>
      <c r="R19" s="113">
        <v>74.2</v>
      </c>
      <c r="S19" s="114">
        <v>16.11</v>
      </c>
      <c r="T19" s="115">
        <v>9.6999999999999993</v>
      </c>
    </row>
    <row r="20" spans="1:20" x14ac:dyDescent="0.2">
      <c r="A20" s="119" t="s">
        <v>102</v>
      </c>
      <c r="B20" s="120" t="s">
        <v>371</v>
      </c>
      <c r="C20" s="121">
        <v>68.38</v>
      </c>
      <c r="D20" s="122">
        <v>15.69</v>
      </c>
      <c r="E20" s="122">
        <v>15.93</v>
      </c>
      <c r="F20" s="121">
        <v>41.38</v>
      </c>
      <c r="G20" s="122">
        <v>34.479999999999997</v>
      </c>
      <c r="H20" s="123">
        <v>24.14</v>
      </c>
      <c r="I20" s="124">
        <v>63.06</v>
      </c>
      <c r="J20" s="125">
        <v>28.73</v>
      </c>
      <c r="K20" s="126">
        <v>8.2100000000000009</v>
      </c>
      <c r="L20" s="125">
        <v>63.06</v>
      </c>
      <c r="M20" s="125">
        <v>28.73</v>
      </c>
      <c r="N20" s="126">
        <v>8.2100000000000009</v>
      </c>
      <c r="O20" s="125">
        <v>69.22</v>
      </c>
      <c r="P20" s="125">
        <v>14.76</v>
      </c>
      <c r="Q20" s="126">
        <v>16.02</v>
      </c>
      <c r="R20" s="125">
        <v>68.81</v>
      </c>
      <c r="S20" s="125">
        <v>14.99</v>
      </c>
      <c r="T20" s="127">
        <v>16.2</v>
      </c>
    </row>
    <row r="21" spans="1:20" x14ac:dyDescent="0.2">
      <c r="A21" s="128"/>
      <c r="B21" s="16" t="s">
        <v>372</v>
      </c>
      <c r="C21" s="23">
        <v>63.27</v>
      </c>
      <c r="D21" s="20">
        <v>22.74</v>
      </c>
      <c r="E21" s="20">
        <v>13.99</v>
      </c>
      <c r="F21" s="23">
        <v>27.78</v>
      </c>
      <c r="G21" s="20">
        <v>33.33</v>
      </c>
      <c r="H21" s="21">
        <v>38.89</v>
      </c>
      <c r="I21" s="26">
        <v>42.62</v>
      </c>
      <c r="J21" s="27">
        <v>22.95</v>
      </c>
      <c r="K21" s="28">
        <v>34.43</v>
      </c>
      <c r="L21" s="27">
        <v>41.59</v>
      </c>
      <c r="M21" s="27">
        <v>23.89</v>
      </c>
      <c r="N21" s="28">
        <v>34.51</v>
      </c>
      <c r="O21" s="27">
        <v>64.31</v>
      </c>
      <c r="P21" s="27">
        <v>25.46</v>
      </c>
      <c r="Q21" s="28">
        <v>10.23</v>
      </c>
      <c r="R21" s="27">
        <v>63.12</v>
      </c>
      <c r="S21" s="27">
        <v>27.15</v>
      </c>
      <c r="T21" s="139">
        <v>9.73</v>
      </c>
    </row>
    <row r="22" spans="1:20" ht="13.5" thickBot="1" x14ac:dyDescent="0.25">
      <c r="A22" s="130"/>
      <c r="B22" s="131" t="s">
        <v>387</v>
      </c>
      <c r="C22" s="132">
        <v>64.2</v>
      </c>
      <c r="D22" s="133">
        <v>20.71</v>
      </c>
      <c r="E22" s="133">
        <v>15.09</v>
      </c>
      <c r="F22" s="161">
        <v>0</v>
      </c>
      <c r="G22" s="162">
        <v>0</v>
      </c>
      <c r="H22" s="164">
        <v>0</v>
      </c>
      <c r="I22" s="161">
        <v>0</v>
      </c>
      <c r="J22" s="162">
        <v>0</v>
      </c>
      <c r="K22" s="162">
        <v>0</v>
      </c>
      <c r="L22" s="161">
        <v>0</v>
      </c>
      <c r="M22" s="162">
        <v>0</v>
      </c>
      <c r="N22" s="164">
        <v>0</v>
      </c>
      <c r="O22" s="135">
        <v>71.16</v>
      </c>
      <c r="P22" s="136">
        <v>18.73</v>
      </c>
      <c r="Q22" s="140">
        <v>10.11</v>
      </c>
      <c r="R22" s="135">
        <v>70.73</v>
      </c>
      <c r="S22" s="136">
        <v>19.510000000000002</v>
      </c>
      <c r="T22" s="137">
        <v>9.76</v>
      </c>
    </row>
    <row r="23" spans="1:20" x14ac:dyDescent="0.2">
      <c r="A23" s="179" t="s">
        <v>392</v>
      </c>
      <c r="B23" s="180" t="s">
        <v>374</v>
      </c>
      <c r="C23" s="122">
        <v>50.79</v>
      </c>
      <c r="D23" s="122">
        <v>28.09</v>
      </c>
      <c r="E23" s="123">
        <v>21.13</v>
      </c>
      <c r="F23" s="122">
        <v>0</v>
      </c>
      <c r="G23" s="122">
        <v>0</v>
      </c>
      <c r="H23" s="123">
        <v>0</v>
      </c>
      <c r="I23" s="125">
        <v>49.64</v>
      </c>
      <c r="J23" s="125">
        <v>33.58</v>
      </c>
      <c r="K23" s="126">
        <v>16.79</v>
      </c>
      <c r="L23" s="125">
        <v>49.64</v>
      </c>
      <c r="M23" s="125">
        <v>33.58</v>
      </c>
      <c r="N23" s="126">
        <v>16.79</v>
      </c>
      <c r="O23" s="205">
        <v>53.46</v>
      </c>
      <c r="P23" s="205">
        <v>27.43</v>
      </c>
      <c r="Q23" s="196">
        <v>19.11</v>
      </c>
      <c r="R23" s="216">
        <v>50.07</v>
      </c>
      <c r="S23" s="216">
        <v>29.32</v>
      </c>
      <c r="T23" s="127">
        <v>20.61</v>
      </c>
    </row>
    <row r="24" spans="1:20" x14ac:dyDescent="0.2">
      <c r="A24" s="184"/>
      <c r="B24" s="31" t="s">
        <v>376</v>
      </c>
      <c r="C24" s="114"/>
      <c r="D24" s="20"/>
      <c r="E24" s="21"/>
      <c r="F24" s="20"/>
      <c r="G24" s="20"/>
      <c r="H24" s="21"/>
      <c r="I24" s="38"/>
      <c r="J24" s="38"/>
      <c r="K24" s="39"/>
      <c r="L24" s="38"/>
      <c r="M24" s="38"/>
      <c r="N24" s="39"/>
      <c r="O24" s="32"/>
      <c r="P24" s="32"/>
      <c r="Q24" s="197"/>
      <c r="R24" s="45"/>
      <c r="S24" s="45"/>
      <c r="T24" s="139"/>
    </row>
    <row r="25" spans="1:20" ht="13.5" thickBot="1" x14ac:dyDescent="0.25">
      <c r="A25" s="186"/>
      <c r="B25" s="187" t="s">
        <v>393</v>
      </c>
      <c r="C25" s="133"/>
      <c r="D25" s="203"/>
      <c r="E25" s="207"/>
      <c r="F25" s="203"/>
      <c r="G25" s="203"/>
      <c r="H25" s="207"/>
      <c r="I25" s="203"/>
      <c r="J25" s="203"/>
      <c r="K25" s="207"/>
      <c r="L25" s="166"/>
      <c r="M25" s="166"/>
      <c r="N25" s="167"/>
      <c r="O25" s="208"/>
      <c r="P25" s="208"/>
      <c r="Q25" s="212"/>
      <c r="R25" s="209"/>
      <c r="S25" s="209"/>
      <c r="T25" s="211"/>
    </row>
    <row r="27" spans="1:20" x14ac:dyDescent="0.2">
      <c r="C27" s="35" t="s">
        <v>35</v>
      </c>
      <c r="D27" s="35"/>
      <c r="E27" s="36"/>
      <c r="F27" s="36"/>
      <c r="G27" s="36"/>
      <c r="H27" s="36"/>
      <c r="I27" s="36"/>
      <c r="J27" s="36"/>
      <c r="K27" s="36"/>
      <c r="L27" s="36"/>
      <c r="M27" s="36"/>
      <c r="N27" s="36"/>
      <c r="O27" s="36"/>
      <c r="P27" s="36"/>
      <c r="Q27" s="36"/>
      <c r="R27" s="36"/>
      <c r="S27" s="36"/>
      <c r="T27" s="36"/>
    </row>
    <row r="28" spans="1:20" x14ac:dyDescent="0.2">
      <c r="C28" s="35" t="s">
        <v>36</v>
      </c>
      <c r="D28" s="36"/>
      <c r="E28" s="36"/>
      <c r="F28" s="36"/>
      <c r="G28" s="36"/>
      <c r="H28" s="36"/>
      <c r="I28" s="36"/>
      <c r="J28" s="36"/>
      <c r="K28" s="36"/>
      <c r="L28" s="36"/>
      <c r="M28" s="36"/>
      <c r="N28" s="36"/>
      <c r="O28" s="36"/>
      <c r="P28" s="36"/>
      <c r="Q28" s="36"/>
      <c r="R28" s="36"/>
      <c r="S28" s="36"/>
      <c r="T28" s="36"/>
    </row>
  </sheetData>
  <mergeCells count="6">
    <mergeCell ref="R4:T4"/>
    <mergeCell ref="C4:E4"/>
    <mergeCell ref="F4:H4"/>
    <mergeCell ref="I4:K4"/>
    <mergeCell ref="L4:N4"/>
    <mergeCell ref="O4:Q4"/>
  </mergeCells>
  <phoneticPr fontId="4" type="noConversion"/>
  <pageMargins left="0.75" right="0.75" top="1" bottom="1" header="0.5" footer="0.5"/>
  <pageSetup paperSize="5" scale="77" orientation="landscape" horizontalDpi="4294967292" verticalDpi="4294967292"/>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3"/>
  <sheetViews>
    <sheetView workbookViewId="0">
      <selection activeCell="A2" sqref="A2"/>
    </sheetView>
  </sheetViews>
  <sheetFormatPr defaultColWidth="11" defaultRowHeight="12.75" x14ac:dyDescent="0.2"/>
  <cols>
    <col min="1" max="2" width="11" style="9"/>
    <col min="3" max="8" width="14.875" style="10" customWidth="1"/>
    <col min="9" max="16384" width="11" style="9"/>
  </cols>
  <sheetData>
    <row r="1" spans="1:8" x14ac:dyDescent="0.2">
      <c r="A1" s="8" t="s">
        <v>240</v>
      </c>
    </row>
    <row r="2" spans="1:8" x14ac:dyDescent="0.2">
      <c r="A2" s="8" t="s">
        <v>241</v>
      </c>
    </row>
    <row r="4" spans="1:8" ht="48.95" customHeight="1" x14ac:dyDescent="0.2">
      <c r="C4" s="244" t="s">
        <v>242</v>
      </c>
      <c r="D4" s="245"/>
      <c r="E4" s="246"/>
      <c r="F4" s="247" t="s">
        <v>242</v>
      </c>
      <c r="G4" s="245"/>
      <c r="H4" s="246"/>
    </row>
    <row r="5" spans="1:8" x14ac:dyDescent="0.2">
      <c r="A5" s="11" t="s">
        <v>9</v>
      </c>
      <c r="C5" s="12" t="s">
        <v>10</v>
      </c>
      <c r="D5" s="13" t="s">
        <v>11</v>
      </c>
      <c r="E5" s="14" t="s">
        <v>12</v>
      </c>
      <c r="F5" s="13" t="s">
        <v>10</v>
      </c>
      <c r="G5" s="13" t="s">
        <v>11</v>
      </c>
      <c r="H5" s="14" t="s">
        <v>12</v>
      </c>
    </row>
    <row r="6" spans="1:8" x14ac:dyDescent="0.2">
      <c r="A6" s="15" t="s">
        <v>13</v>
      </c>
      <c r="B6" s="16" t="s">
        <v>14</v>
      </c>
      <c r="C6" s="23"/>
      <c r="D6" s="20"/>
      <c r="E6" s="21"/>
      <c r="F6" s="20"/>
      <c r="G6" s="20"/>
      <c r="H6" s="21"/>
    </row>
    <row r="7" spans="1:8" x14ac:dyDescent="0.2">
      <c r="A7" s="22"/>
      <c r="B7" s="16" t="s">
        <v>15</v>
      </c>
      <c r="C7" s="23"/>
      <c r="D7" s="20"/>
      <c r="E7" s="21"/>
      <c r="F7" s="20"/>
      <c r="G7" s="20"/>
      <c r="H7" s="21"/>
    </row>
    <row r="8" spans="1:8" x14ac:dyDescent="0.2">
      <c r="A8" s="15" t="s">
        <v>16</v>
      </c>
      <c r="B8" s="16" t="s">
        <v>17</v>
      </c>
      <c r="C8" s="23"/>
      <c r="D8" s="20"/>
      <c r="E8" s="21"/>
      <c r="F8" s="20"/>
      <c r="G8" s="20"/>
      <c r="H8" s="21"/>
    </row>
    <row r="9" spans="1:8" x14ac:dyDescent="0.2">
      <c r="A9" s="22"/>
      <c r="B9" s="16" t="s">
        <v>18</v>
      </c>
      <c r="C9" s="23"/>
      <c r="D9" s="20"/>
      <c r="E9" s="21"/>
      <c r="F9" s="20"/>
      <c r="G9" s="20"/>
      <c r="H9" s="21"/>
    </row>
    <row r="10" spans="1:8" x14ac:dyDescent="0.2">
      <c r="A10" s="15" t="s">
        <v>19</v>
      </c>
      <c r="B10" s="16" t="s">
        <v>20</v>
      </c>
      <c r="C10" s="23"/>
      <c r="D10" s="20"/>
      <c r="E10" s="21"/>
      <c r="F10" s="20"/>
      <c r="G10" s="20"/>
      <c r="H10" s="21"/>
    </row>
    <row r="11" spans="1:8" x14ac:dyDescent="0.2">
      <c r="A11" s="22"/>
      <c r="B11" s="16" t="s">
        <v>21</v>
      </c>
      <c r="C11" s="23"/>
      <c r="D11" s="20"/>
      <c r="E11" s="21"/>
      <c r="F11" s="20"/>
      <c r="G11" s="20"/>
      <c r="H11" s="21"/>
    </row>
    <row r="12" spans="1:8" x14ac:dyDescent="0.2">
      <c r="A12" s="15" t="s">
        <v>22</v>
      </c>
      <c r="B12" s="16" t="s">
        <v>23</v>
      </c>
      <c r="C12" s="23"/>
      <c r="D12" s="20"/>
      <c r="E12" s="21"/>
      <c r="F12" s="20"/>
      <c r="G12" s="20"/>
      <c r="H12" s="21"/>
    </row>
    <row r="13" spans="1:8" x14ac:dyDescent="0.2">
      <c r="A13" s="22"/>
      <c r="B13" s="16" t="s">
        <v>24</v>
      </c>
      <c r="C13" s="23"/>
      <c r="D13" s="20"/>
      <c r="E13" s="21"/>
      <c r="F13" s="20"/>
      <c r="G13" s="20"/>
      <c r="H13" s="21"/>
    </row>
    <row r="14" spans="1:8" x14ac:dyDescent="0.2">
      <c r="A14" s="15" t="s">
        <v>26</v>
      </c>
      <c r="B14" s="16" t="s">
        <v>27</v>
      </c>
      <c r="C14" s="23"/>
      <c r="D14" s="20"/>
      <c r="E14" s="21"/>
      <c r="F14" s="20"/>
      <c r="G14" s="20"/>
      <c r="H14" s="21"/>
    </row>
    <row r="15" spans="1:8" x14ac:dyDescent="0.2">
      <c r="A15" s="24"/>
      <c r="B15" s="16" t="s">
        <v>28</v>
      </c>
      <c r="C15" s="23"/>
      <c r="D15" s="20"/>
      <c r="E15" s="21"/>
      <c r="F15" s="20"/>
      <c r="G15" s="20"/>
      <c r="H15" s="21"/>
    </row>
    <row r="16" spans="1:8" x14ac:dyDescent="0.2">
      <c r="A16" s="15" t="s">
        <v>29</v>
      </c>
      <c r="B16" s="16" t="s">
        <v>30</v>
      </c>
      <c r="C16" s="23"/>
      <c r="D16" s="20"/>
      <c r="E16" s="20"/>
      <c r="F16" s="23"/>
      <c r="G16" s="20"/>
      <c r="H16" s="21"/>
    </row>
    <row r="17" spans="1:8" x14ac:dyDescent="0.2">
      <c r="A17" s="24"/>
      <c r="B17" s="16" t="s">
        <v>31</v>
      </c>
      <c r="C17" s="23"/>
      <c r="D17" s="20"/>
      <c r="E17" s="20"/>
      <c r="F17" s="17"/>
      <c r="G17" s="18"/>
      <c r="H17" s="19"/>
    </row>
    <row r="18" spans="1:8" x14ac:dyDescent="0.2">
      <c r="A18" s="15" t="s">
        <v>32</v>
      </c>
      <c r="B18" s="16" t="s">
        <v>33</v>
      </c>
      <c r="C18" s="23"/>
      <c r="D18" s="20"/>
      <c r="E18" s="21"/>
      <c r="F18" s="20"/>
      <c r="G18" s="20"/>
      <c r="H18" s="21"/>
    </row>
    <row r="19" spans="1:8" x14ac:dyDescent="0.2">
      <c r="A19" s="22"/>
      <c r="B19" s="16" t="s">
        <v>34</v>
      </c>
      <c r="C19" s="23"/>
      <c r="D19" s="20"/>
      <c r="E19" s="21"/>
      <c r="F19" s="20"/>
      <c r="G19" s="20"/>
      <c r="H19" s="21"/>
    </row>
    <row r="20" spans="1:8" x14ac:dyDescent="0.2">
      <c r="A20" s="15" t="s">
        <v>102</v>
      </c>
      <c r="B20" s="16" t="s">
        <v>371</v>
      </c>
      <c r="C20" s="23"/>
      <c r="D20" s="20"/>
      <c r="E20" s="20"/>
      <c r="F20" s="23"/>
      <c r="G20" s="20"/>
      <c r="H20" s="21"/>
    </row>
    <row r="21" spans="1:8" x14ac:dyDescent="0.2">
      <c r="A21" s="24"/>
      <c r="B21" s="16" t="s">
        <v>372</v>
      </c>
      <c r="C21" s="23"/>
      <c r="D21" s="20"/>
      <c r="E21" s="20"/>
      <c r="F21" s="23"/>
      <c r="G21" s="20"/>
      <c r="H21" s="21"/>
    </row>
    <row r="22" spans="1:8" x14ac:dyDescent="0.2">
      <c r="A22" s="15" t="s">
        <v>375</v>
      </c>
      <c r="B22" s="16" t="s">
        <v>374</v>
      </c>
      <c r="C22" s="23"/>
      <c r="D22" s="20"/>
      <c r="E22" s="20"/>
      <c r="F22" s="23"/>
      <c r="G22" s="20"/>
      <c r="H22" s="21"/>
    </row>
    <row r="23" spans="1:8" x14ac:dyDescent="0.2">
      <c r="A23" s="24"/>
      <c r="B23" s="16" t="s">
        <v>376</v>
      </c>
      <c r="C23" s="23"/>
      <c r="D23" s="20"/>
      <c r="E23" s="20"/>
      <c r="F23" s="23"/>
      <c r="G23" s="20"/>
      <c r="H23" s="21"/>
    </row>
    <row r="24" spans="1:8" x14ac:dyDescent="0.2">
      <c r="A24" s="94" t="s">
        <v>373</v>
      </c>
      <c r="B24" s="95" t="s">
        <v>377</v>
      </c>
      <c r="C24" s="96"/>
      <c r="D24" s="97"/>
      <c r="E24" s="97"/>
      <c r="F24" s="96"/>
      <c r="G24" s="97"/>
      <c r="H24" s="98"/>
    </row>
    <row r="25" spans="1:8" ht="13.5" thickBot="1" x14ac:dyDescent="0.25">
      <c r="A25" s="101"/>
      <c r="B25" s="102" t="s">
        <v>378</v>
      </c>
      <c r="C25" s="103"/>
      <c r="D25" s="104"/>
      <c r="E25" s="104"/>
      <c r="F25" s="103"/>
      <c r="G25" s="104"/>
      <c r="H25" s="105"/>
    </row>
    <row r="26" spans="1:8" x14ac:dyDescent="0.2">
      <c r="A26" s="179"/>
      <c r="B26" s="180"/>
      <c r="C26" s="122"/>
      <c r="D26" s="122"/>
      <c r="E26" s="123"/>
      <c r="F26" s="152"/>
      <c r="G26" s="152"/>
      <c r="H26" s="127"/>
    </row>
    <row r="27" spans="1:8" x14ac:dyDescent="0.2">
      <c r="A27" s="184"/>
      <c r="B27" s="31"/>
      <c r="C27" s="114"/>
      <c r="D27" s="20"/>
      <c r="E27" s="21"/>
      <c r="F27" s="45"/>
      <c r="G27" s="45"/>
      <c r="H27" s="139"/>
    </row>
    <row r="28" spans="1:8" ht="13.5" thickBot="1" x14ac:dyDescent="0.25">
      <c r="A28" s="186"/>
      <c r="B28" s="187"/>
      <c r="C28" s="133"/>
      <c r="D28" s="203"/>
      <c r="E28" s="207"/>
      <c r="F28" s="209"/>
      <c r="G28" s="209"/>
      <c r="H28" s="211"/>
    </row>
    <row r="29" spans="1:8" x14ac:dyDescent="0.2">
      <c r="C29" s="35" t="s">
        <v>35</v>
      </c>
      <c r="D29" s="35"/>
      <c r="E29" s="36"/>
      <c r="F29" s="36"/>
      <c r="G29" s="36"/>
      <c r="H29" s="36"/>
    </row>
    <row r="30" spans="1:8" x14ac:dyDescent="0.2">
      <c r="C30" s="35" t="s">
        <v>36</v>
      </c>
      <c r="D30" s="36"/>
      <c r="E30" s="36"/>
      <c r="F30" s="36"/>
      <c r="G30" s="36"/>
      <c r="H30" s="36"/>
    </row>
    <row r="32" spans="1:8" x14ac:dyDescent="0.2">
      <c r="C32" s="48" t="s">
        <v>176</v>
      </c>
      <c r="D32" s="49"/>
      <c r="E32" s="49"/>
    </row>
    <row r="33" spans="5:5" x14ac:dyDescent="0.2">
      <c r="E33" s="10" t="s">
        <v>243</v>
      </c>
    </row>
  </sheetData>
  <mergeCells count="2">
    <mergeCell ref="C4:E4"/>
    <mergeCell ref="F4:H4"/>
  </mergeCells>
  <phoneticPr fontId="4" type="noConversion"/>
  <pageMargins left="0.75" right="0.75" top="1" bottom="1" header="0.5" footer="0.5"/>
  <pageSetup paperSize="5" orientation="landscape" horizontalDpi="4294967292" verticalDpi="4294967292"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26"/>
  <sheetViews>
    <sheetView zoomScaleNormal="100" workbookViewId="0">
      <selection activeCell="B1" sqref="B1"/>
    </sheetView>
  </sheetViews>
  <sheetFormatPr defaultColWidth="11" defaultRowHeight="12.75" x14ac:dyDescent="0.2"/>
  <cols>
    <col min="1" max="2" width="11" style="9"/>
    <col min="3" max="8" width="8.625" style="10" customWidth="1"/>
    <col min="9" max="26" width="8.625" style="9" customWidth="1"/>
    <col min="27" max="16384" width="11" style="9"/>
  </cols>
  <sheetData>
    <row r="1" spans="1:26" x14ac:dyDescent="0.2">
      <c r="A1" s="8" t="s">
        <v>240</v>
      </c>
    </row>
    <row r="2" spans="1:26" x14ac:dyDescent="0.2">
      <c r="A2" s="8" t="s">
        <v>244</v>
      </c>
    </row>
    <row r="4" spans="1:26" ht="63" customHeight="1" x14ac:dyDescent="0.2">
      <c r="C4" s="244" t="s">
        <v>245</v>
      </c>
      <c r="D4" s="247"/>
      <c r="E4" s="250"/>
      <c r="F4" s="244" t="s">
        <v>220</v>
      </c>
      <c r="G4" s="247"/>
      <c r="H4" s="250"/>
      <c r="I4" s="244" t="s">
        <v>246</v>
      </c>
      <c r="J4" s="247"/>
      <c r="K4" s="250"/>
      <c r="L4" s="244" t="s">
        <v>247</v>
      </c>
      <c r="M4" s="247"/>
      <c r="N4" s="250"/>
      <c r="O4" s="244" t="s">
        <v>227</v>
      </c>
      <c r="P4" s="247"/>
      <c r="Q4" s="250"/>
      <c r="R4" s="244" t="s">
        <v>222</v>
      </c>
      <c r="S4" s="247"/>
      <c r="T4" s="250"/>
      <c r="U4" s="244" t="s">
        <v>248</v>
      </c>
      <c r="V4" s="247"/>
      <c r="W4" s="250"/>
      <c r="X4" s="244" t="s">
        <v>221</v>
      </c>
      <c r="Y4" s="247"/>
      <c r="Z4" s="250"/>
    </row>
    <row r="5" spans="1:26" x14ac:dyDescent="0.2">
      <c r="A5" s="11" t="s">
        <v>9</v>
      </c>
      <c r="C5" s="12" t="s">
        <v>10</v>
      </c>
      <c r="D5" s="13" t="s">
        <v>11</v>
      </c>
      <c r="E5" s="14" t="s">
        <v>12</v>
      </c>
      <c r="F5" s="13" t="s">
        <v>10</v>
      </c>
      <c r="G5" s="13" t="s">
        <v>11</v>
      </c>
      <c r="H5" s="14" t="s">
        <v>12</v>
      </c>
      <c r="I5" s="12" t="s">
        <v>10</v>
      </c>
      <c r="J5" s="13" t="s">
        <v>11</v>
      </c>
      <c r="K5" s="14" t="s">
        <v>12</v>
      </c>
      <c r="L5" s="12" t="s">
        <v>10</v>
      </c>
      <c r="M5" s="13" t="s">
        <v>11</v>
      </c>
      <c r="N5" s="14" t="s">
        <v>12</v>
      </c>
      <c r="O5" s="12" t="s">
        <v>10</v>
      </c>
      <c r="P5" s="13" t="s">
        <v>11</v>
      </c>
      <c r="Q5" s="14" t="s">
        <v>12</v>
      </c>
      <c r="R5" s="12" t="s">
        <v>10</v>
      </c>
      <c r="S5" s="13" t="s">
        <v>11</v>
      </c>
      <c r="T5" s="14" t="s">
        <v>12</v>
      </c>
      <c r="U5" s="12" t="s">
        <v>10</v>
      </c>
      <c r="V5" s="13" t="s">
        <v>11</v>
      </c>
      <c r="W5" s="14" t="s">
        <v>12</v>
      </c>
      <c r="X5" s="12" t="s">
        <v>10</v>
      </c>
      <c r="Y5" s="13" t="s">
        <v>11</v>
      </c>
      <c r="Z5" s="14" t="s">
        <v>12</v>
      </c>
    </row>
    <row r="6" spans="1:26" x14ac:dyDescent="0.2">
      <c r="A6" s="15" t="s">
        <v>22</v>
      </c>
      <c r="B6" s="16" t="s">
        <v>23</v>
      </c>
      <c r="C6" s="23">
        <v>40.61</v>
      </c>
      <c r="D6" s="20">
        <v>30.53</v>
      </c>
      <c r="E6" s="21">
        <v>28.86</v>
      </c>
      <c r="F6" s="20">
        <v>40.61</v>
      </c>
      <c r="G6" s="20">
        <v>30.53</v>
      </c>
      <c r="H6" s="21">
        <v>28.86</v>
      </c>
      <c r="I6" s="17">
        <v>0</v>
      </c>
      <c r="J6" s="18">
        <v>0</v>
      </c>
      <c r="K6" s="19">
        <v>0</v>
      </c>
      <c r="L6" s="23">
        <v>42.05</v>
      </c>
      <c r="M6" s="20">
        <v>29.68</v>
      </c>
      <c r="N6" s="21">
        <v>28.27</v>
      </c>
      <c r="O6" s="23">
        <v>93.48</v>
      </c>
      <c r="P6" s="20">
        <v>6.52</v>
      </c>
      <c r="Q6" s="21">
        <v>0</v>
      </c>
      <c r="R6" s="23">
        <v>90</v>
      </c>
      <c r="S6" s="20">
        <v>10</v>
      </c>
      <c r="T6" s="21">
        <v>0</v>
      </c>
      <c r="U6" s="23">
        <v>42.36</v>
      </c>
      <c r="V6" s="20">
        <v>28.63</v>
      </c>
      <c r="W6" s="21">
        <v>29.01</v>
      </c>
      <c r="X6" s="17">
        <v>0</v>
      </c>
      <c r="Y6" s="18">
        <v>0</v>
      </c>
      <c r="Z6" s="19">
        <v>0</v>
      </c>
    </row>
    <row r="7" spans="1:26" x14ac:dyDescent="0.2">
      <c r="A7" s="22"/>
      <c r="B7" s="16" t="s">
        <v>24</v>
      </c>
      <c r="C7" s="23">
        <v>42.74</v>
      </c>
      <c r="D7" s="20">
        <v>31.37</v>
      </c>
      <c r="E7" s="21">
        <v>25.89</v>
      </c>
      <c r="F7" s="20">
        <v>42.74</v>
      </c>
      <c r="G7" s="20">
        <v>31.37</v>
      </c>
      <c r="H7" s="21">
        <v>25.89</v>
      </c>
      <c r="I7" s="17">
        <v>0</v>
      </c>
      <c r="J7" s="18">
        <v>0</v>
      </c>
      <c r="K7" s="19">
        <v>0</v>
      </c>
      <c r="L7" s="23">
        <v>41.75</v>
      </c>
      <c r="M7" s="20">
        <v>23.3</v>
      </c>
      <c r="N7" s="21">
        <v>34.950000000000003</v>
      </c>
      <c r="O7" s="23">
        <v>69.23</v>
      </c>
      <c r="P7" s="20">
        <v>20</v>
      </c>
      <c r="Q7" s="21">
        <v>10.77</v>
      </c>
      <c r="R7" s="23">
        <v>64.099999999999994</v>
      </c>
      <c r="S7" s="20">
        <v>23.93</v>
      </c>
      <c r="T7" s="21">
        <v>11.97</v>
      </c>
      <c r="U7" s="23">
        <v>50.7</v>
      </c>
      <c r="V7" s="20">
        <v>26.89</v>
      </c>
      <c r="W7" s="21">
        <v>22.41</v>
      </c>
      <c r="X7" s="17">
        <v>0</v>
      </c>
      <c r="Y7" s="18">
        <v>0</v>
      </c>
      <c r="Z7" s="19">
        <v>0</v>
      </c>
    </row>
    <row r="8" spans="1:26" x14ac:dyDescent="0.2">
      <c r="A8" s="15" t="s">
        <v>26</v>
      </c>
      <c r="B8" s="16" t="s">
        <v>27</v>
      </c>
      <c r="C8" s="23">
        <v>35.19</v>
      </c>
      <c r="D8" s="20">
        <v>20.68</v>
      </c>
      <c r="E8" s="21">
        <v>44.14</v>
      </c>
      <c r="F8" s="20">
        <v>35.19</v>
      </c>
      <c r="G8" s="20">
        <v>20.68</v>
      </c>
      <c r="H8" s="21">
        <v>44.14</v>
      </c>
      <c r="I8" s="17">
        <v>0</v>
      </c>
      <c r="J8" s="18">
        <v>0</v>
      </c>
      <c r="K8" s="19">
        <v>0</v>
      </c>
      <c r="L8" s="23">
        <v>32.82</v>
      </c>
      <c r="M8" s="20">
        <v>16.41</v>
      </c>
      <c r="N8" s="21">
        <v>50.76</v>
      </c>
      <c r="O8" s="23">
        <v>42.68</v>
      </c>
      <c r="P8" s="20">
        <v>43.9</v>
      </c>
      <c r="Q8" s="21">
        <v>13.41</v>
      </c>
      <c r="R8" s="23">
        <v>69.739999999999995</v>
      </c>
      <c r="S8" s="20">
        <v>18.420000000000002</v>
      </c>
      <c r="T8" s="21">
        <v>11.84</v>
      </c>
      <c r="U8" s="23">
        <v>35.979999999999997</v>
      </c>
      <c r="V8" s="20">
        <v>10.06</v>
      </c>
      <c r="W8" s="21">
        <v>53.96</v>
      </c>
      <c r="X8" s="17">
        <v>0</v>
      </c>
      <c r="Y8" s="18">
        <v>0</v>
      </c>
      <c r="Z8" s="19">
        <v>0</v>
      </c>
    </row>
    <row r="9" spans="1:26" x14ac:dyDescent="0.2">
      <c r="A9" s="24"/>
      <c r="B9" s="16" t="s">
        <v>28</v>
      </c>
      <c r="C9" s="23">
        <v>57.93</v>
      </c>
      <c r="D9" s="20">
        <v>20.170000000000002</v>
      </c>
      <c r="E9" s="21">
        <v>21.9</v>
      </c>
      <c r="F9" s="20">
        <v>57.93</v>
      </c>
      <c r="G9" s="20">
        <v>20.170000000000002</v>
      </c>
      <c r="H9" s="21">
        <v>21.9</v>
      </c>
      <c r="I9" s="17">
        <v>0</v>
      </c>
      <c r="J9" s="18">
        <v>0</v>
      </c>
      <c r="K9" s="19">
        <v>0</v>
      </c>
      <c r="L9" s="23">
        <v>61.08</v>
      </c>
      <c r="M9" s="20">
        <v>14.67</v>
      </c>
      <c r="N9" s="21">
        <v>24.25</v>
      </c>
      <c r="O9" s="23">
        <v>69.41</v>
      </c>
      <c r="P9" s="20">
        <v>17.649999999999999</v>
      </c>
      <c r="Q9" s="21">
        <v>12.94</v>
      </c>
      <c r="R9" s="23">
        <v>69.66</v>
      </c>
      <c r="S9" s="20">
        <v>28.09</v>
      </c>
      <c r="T9" s="21">
        <v>2.25</v>
      </c>
      <c r="U9" s="23">
        <v>61.9</v>
      </c>
      <c r="V9" s="20">
        <v>17.52</v>
      </c>
      <c r="W9" s="21">
        <v>20.57</v>
      </c>
      <c r="X9" s="17">
        <v>0</v>
      </c>
      <c r="Y9" s="18">
        <v>0</v>
      </c>
      <c r="Z9" s="19">
        <v>0</v>
      </c>
    </row>
    <row r="10" spans="1:26" x14ac:dyDescent="0.2">
      <c r="A10" s="15" t="s">
        <v>29</v>
      </c>
      <c r="B10" s="16" t="s">
        <v>30</v>
      </c>
      <c r="C10" s="12">
        <v>38.659999999999997</v>
      </c>
      <c r="D10" s="13">
        <v>22.92</v>
      </c>
      <c r="E10" s="13">
        <v>38.43</v>
      </c>
      <c r="F10" s="12">
        <v>38.659999999999997</v>
      </c>
      <c r="G10" s="13">
        <v>22.92</v>
      </c>
      <c r="H10" s="13">
        <v>38.43</v>
      </c>
      <c r="I10" s="12">
        <v>23.08</v>
      </c>
      <c r="J10" s="13">
        <v>46.15</v>
      </c>
      <c r="K10" s="13">
        <v>30.77</v>
      </c>
      <c r="L10" s="12">
        <v>34.01</v>
      </c>
      <c r="M10" s="13">
        <v>23.23</v>
      </c>
      <c r="N10" s="13">
        <v>42.76</v>
      </c>
      <c r="O10" s="23">
        <v>54.7</v>
      </c>
      <c r="P10" s="20">
        <v>29.06</v>
      </c>
      <c r="Q10" s="20">
        <v>16.239999999999998</v>
      </c>
      <c r="R10" s="23">
        <v>78.569999999999993</v>
      </c>
      <c r="S10" s="20">
        <v>16.07</v>
      </c>
      <c r="T10" s="20">
        <v>5.36</v>
      </c>
      <c r="U10" s="12">
        <v>44.68</v>
      </c>
      <c r="V10" s="13">
        <v>17.940000000000001</v>
      </c>
      <c r="W10" s="13">
        <v>37.380000000000003</v>
      </c>
      <c r="X10" s="12">
        <v>20</v>
      </c>
      <c r="Y10" s="13">
        <v>50</v>
      </c>
      <c r="Z10" s="14">
        <v>30</v>
      </c>
    </row>
    <row r="11" spans="1:26" x14ac:dyDescent="0.2">
      <c r="A11" s="24"/>
      <c r="B11" s="16" t="s">
        <v>31</v>
      </c>
      <c r="C11" s="12">
        <v>37.229999999999997</v>
      </c>
      <c r="D11" s="13">
        <v>29.3</v>
      </c>
      <c r="E11" s="13">
        <v>33.47</v>
      </c>
      <c r="F11" s="12">
        <v>37.229999999999997</v>
      </c>
      <c r="G11" s="13">
        <v>29.3</v>
      </c>
      <c r="H11" s="13">
        <v>33.47</v>
      </c>
      <c r="I11" s="23">
        <v>0</v>
      </c>
      <c r="J11" s="20">
        <v>100</v>
      </c>
      <c r="K11" s="20">
        <v>0</v>
      </c>
      <c r="L11" s="12">
        <v>38.89</v>
      </c>
      <c r="M11" s="13">
        <v>29.63</v>
      </c>
      <c r="N11" s="13">
        <v>31.48</v>
      </c>
      <c r="O11" s="23">
        <v>60.44</v>
      </c>
      <c r="P11" s="20">
        <v>25.27</v>
      </c>
      <c r="Q11" s="20">
        <v>14.29</v>
      </c>
      <c r="R11" s="23">
        <v>73.2</v>
      </c>
      <c r="S11" s="20">
        <v>24.4</v>
      </c>
      <c r="T11" s="20">
        <v>2.4</v>
      </c>
      <c r="U11" s="12">
        <v>37.54</v>
      </c>
      <c r="V11" s="13">
        <v>29.07</v>
      </c>
      <c r="W11" s="13">
        <v>33.39</v>
      </c>
      <c r="X11" s="23">
        <v>0</v>
      </c>
      <c r="Y11" s="20">
        <v>100</v>
      </c>
      <c r="Z11" s="21">
        <v>0</v>
      </c>
    </row>
    <row r="12" spans="1:26" x14ac:dyDescent="0.2">
      <c r="A12" s="15" t="s">
        <v>32</v>
      </c>
      <c r="B12" s="16" t="s">
        <v>33</v>
      </c>
      <c r="C12" s="23">
        <v>36.57</v>
      </c>
      <c r="D12" s="20">
        <v>43.57</v>
      </c>
      <c r="E12" s="21">
        <v>19.86</v>
      </c>
      <c r="F12" s="20">
        <v>36.57</v>
      </c>
      <c r="G12" s="20">
        <v>43.57</v>
      </c>
      <c r="H12" s="20">
        <v>19.86</v>
      </c>
      <c r="I12" s="23">
        <v>29.17</v>
      </c>
      <c r="J12" s="20">
        <v>54.17</v>
      </c>
      <c r="K12" s="21">
        <v>16.670000000000002</v>
      </c>
      <c r="L12" s="23">
        <v>44.83</v>
      </c>
      <c r="M12" s="20">
        <v>35.17</v>
      </c>
      <c r="N12" s="21">
        <v>20</v>
      </c>
      <c r="O12" s="23">
        <v>80.900000000000006</v>
      </c>
      <c r="P12" s="20">
        <v>14.61</v>
      </c>
      <c r="Q12" s="21">
        <v>4.49</v>
      </c>
      <c r="R12" s="23">
        <v>62.79</v>
      </c>
      <c r="S12" s="20">
        <v>25.58</v>
      </c>
      <c r="T12" s="21">
        <v>11.63</v>
      </c>
      <c r="U12" s="23">
        <v>54</v>
      </c>
      <c r="V12" s="20">
        <v>18.5</v>
      </c>
      <c r="W12" s="21">
        <v>27.5</v>
      </c>
      <c r="X12" s="23">
        <v>33.33</v>
      </c>
      <c r="Y12" s="20">
        <v>66.67</v>
      </c>
      <c r="Z12" s="21">
        <v>0</v>
      </c>
    </row>
    <row r="13" spans="1:26" x14ac:dyDescent="0.2">
      <c r="A13" s="22"/>
      <c r="B13" s="16" t="s">
        <v>34</v>
      </c>
      <c r="C13" s="37">
        <v>37.44</v>
      </c>
      <c r="D13" s="38">
        <v>45.12</v>
      </c>
      <c r="E13" s="39">
        <v>17.440000000000001</v>
      </c>
      <c r="F13" s="37">
        <v>37.44</v>
      </c>
      <c r="G13" s="38">
        <v>45.12</v>
      </c>
      <c r="H13" s="39">
        <v>17.440000000000001</v>
      </c>
      <c r="I13" s="37">
        <v>0</v>
      </c>
      <c r="J13" s="38">
        <v>100</v>
      </c>
      <c r="K13" s="39">
        <v>0</v>
      </c>
      <c r="L13" s="37">
        <v>50</v>
      </c>
      <c r="M13" s="38">
        <v>29.52</v>
      </c>
      <c r="N13" s="39">
        <v>20.48</v>
      </c>
      <c r="O13" s="37">
        <v>44.94</v>
      </c>
      <c r="P13" s="38">
        <v>42.41</v>
      </c>
      <c r="Q13" s="39">
        <v>12.66</v>
      </c>
      <c r="R13" s="37">
        <v>48.45</v>
      </c>
      <c r="S13" s="38">
        <v>43.3</v>
      </c>
      <c r="T13" s="39">
        <v>8.25</v>
      </c>
      <c r="U13" s="37">
        <v>41.72</v>
      </c>
      <c r="V13" s="38">
        <v>38.04</v>
      </c>
      <c r="W13" s="39">
        <v>20.25</v>
      </c>
      <c r="X13" s="37">
        <v>0</v>
      </c>
      <c r="Y13" s="38">
        <v>100</v>
      </c>
      <c r="Z13" s="39">
        <v>0</v>
      </c>
    </row>
    <row r="14" spans="1:26" x14ac:dyDescent="0.2">
      <c r="A14" s="128" t="s">
        <v>102</v>
      </c>
      <c r="B14" s="56" t="s">
        <v>371</v>
      </c>
      <c r="C14" s="43">
        <v>65.09</v>
      </c>
      <c r="D14" s="40">
        <v>21.07</v>
      </c>
      <c r="E14" s="40">
        <v>13.84</v>
      </c>
      <c r="F14" s="43">
        <v>65.09</v>
      </c>
      <c r="G14" s="40">
        <v>21.07</v>
      </c>
      <c r="H14" s="44">
        <v>13.84</v>
      </c>
      <c r="I14" s="57">
        <v>40</v>
      </c>
      <c r="J14" s="50">
        <v>60</v>
      </c>
      <c r="K14" s="58">
        <v>0</v>
      </c>
      <c r="L14" s="50">
        <v>74.739999999999995</v>
      </c>
      <c r="M14" s="50">
        <v>15.02</v>
      </c>
      <c r="N14" s="58">
        <v>10.24</v>
      </c>
      <c r="O14" s="50">
        <v>76.67</v>
      </c>
      <c r="P14" s="50">
        <v>23.33</v>
      </c>
      <c r="Q14" s="58">
        <v>0</v>
      </c>
      <c r="R14" s="50">
        <v>48.68</v>
      </c>
      <c r="S14" s="50">
        <v>46.05</v>
      </c>
      <c r="T14" s="58">
        <v>5.26</v>
      </c>
      <c r="U14" s="50">
        <v>73.08</v>
      </c>
      <c r="V14" s="50">
        <v>17.55</v>
      </c>
      <c r="W14" s="58">
        <v>9.3800000000000008</v>
      </c>
      <c r="X14" s="50">
        <v>0</v>
      </c>
      <c r="Y14" s="50">
        <v>100</v>
      </c>
      <c r="Z14" s="28">
        <v>0</v>
      </c>
    </row>
    <row r="15" spans="1:26" x14ac:dyDescent="0.2">
      <c r="A15" s="128"/>
      <c r="B15" s="16" t="s">
        <v>372</v>
      </c>
      <c r="C15" s="23">
        <v>48.62</v>
      </c>
      <c r="D15" s="20">
        <v>30.88</v>
      </c>
      <c r="E15" s="20">
        <v>20.51</v>
      </c>
      <c r="F15" s="23">
        <v>50.33</v>
      </c>
      <c r="G15" s="20">
        <v>29.71</v>
      </c>
      <c r="H15" s="21">
        <v>19.96</v>
      </c>
      <c r="I15" s="52">
        <v>0</v>
      </c>
      <c r="J15" s="45">
        <v>0</v>
      </c>
      <c r="K15" s="46">
        <v>0</v>
      </c>
      <c r="L15" s="27">
        <v>51.55</v>
      </c>
      <c r="M15" s="27">
        <v>29.19</v>
      </c>
      <c r="N15" s="28">
        <v>19.25</v>
      </c>
      <c r="O15" s="27">
        <v>67.69</v>
      </c>
      <c r="P15" s="27">
        <v>18.46</v>
      </c>
      <c r="Q15" s="28">
        <v>13.85</v>
      </c>
      <c r="R15" s="27">
        <v>45.78</v>
      </c>
      <c r="S15" s="27">
        <v>49.4</v>
      </c>
      <c r="T15" s="28">
        <v>4.82</v>
      </c>
      <c r="U15" s="27">
        <v>49.51</v>
      </c>
      <c r="V15" s="27">
        <v>29.51</v>
      </c>
      <c r="W15" s="28">
        <v>20.98</v>
      </c>
      <c r="X15" s="45">
        <v>0</v>
      </c>
      <c r="Y15" s="45">
        <v>0</v>
      </c>
      <c r="Z15" s="46">
        <v>0</v>
      </c>
    </row>
    <row r="16" spans="1:26" ht="13.5" thickBot="1" x14ac:dyDescent="0.25">
      <c r="A16" s="130"/>
      <c r="B16" s="131" t="s">
        <v>387</v>
      </c>
      <c r="C16" s="132">
        <v>20.73</v>
      </c>
      <c r="D16" s="133">
        <v>41.46</v>
      </c>
      <c r="E16" s="133">
        <v>37.799999999999997</v>
      </c>
      <c r="F16" s="132">
        <v>20.73</v>
      </c>
      <c r="G16" s="133">
        <v>41.46</v>
      </c>
      <c r="H16" s="134">
        <v>37.799999999999997</v>
      </c>
      <c r="I16" s="161">
        <v>0</v>
      </c>
      <c r="J16" s="162">
        <v>0</v>
      </c>
      <c r="K16" s="162">
        <v>0</v>
      </c>
      <c r="L16" s="135">
        <v>17.86</v>
      </c>
      <c r="M16" s="136">
        <v>45.86</v>
      </c>
      <c r="N16" s="140">
        <v>39.29</v>
      </c>
      <c r="O16" s="135">
        <v>76</v>
      </c>
      <c r="P16" s="136">
        <v>8</v>
      </c>
      <c r="Q16" s="140">
        <v>16</v>
      </c>
      <c r="R16" s="135">
        <v>60.58</v>
      </c>
      <c r="S16" s="136">
        <v>26.92</v>
      </c>
      <c r="T16" s="140">
        <v>12.5</v>
      </c>
      <c r="U16" s="135">
        <v>30</v>
      </c>
      <c r="V16" s="136">
        <v>40</v>
      </c>
      <c r="W16" s="140">
        <v>30</v>
      </c>
      <c r="X16" s="161">
        <v>0</v>
      </c>
      <c r="Y16" s="162">
        <v>0</v>
      </c>
      <c r="Z16" s="164">
        <v>0</v>
      </c>
    </row>
    <row r="17" spans="1:26" x14ac:dyDescent="0.2">
      <c r="A17" s="179" t="s">
        <v>392</v>
      </c>
      <c r="B17" s="180" t="s">
        <v>374</v>
      </c>
      <c r="C17" s="122">
        <v>74.25</v>
      </c>
      <c r="D17" s="122">
        <v>11.79</v>
      </c>
      <c r="E17" s="123">
        <v>13.95</v>
      </c>
      <c r="F17" s="122">
        <v>74.25</v>
      </c>
      <c r="G17" s="122">
        <v>11.79</v>
      </c>
      <c r="H17" s="123">
        <v>13.95</v>
      </c>
      <c r="I17" s="152">
        <v>0</v>
      </c>
      <c r="J17" s="152">
        <v>0</v>
      </c>
      <c r="K17" s="153">
        <v>0</v>
      </c>
      <c r="L17" s="125">
        <v>80.06</v>
      </c>
      <c r="M17" s="125">
        <v>8.9</v>
      </c>
      <c r="N17" s="126">
        <v>11.04</v>
      </c>
      <c r="O17" s="223">
        <v>81.11</v>
      </c>
      <c r="P17" s="223">
        <v>18.89</v>
      </c>
      <c r="Q17" s="224">
        <v>0</v>
      </c>
      <c r="R17" s="122">
        <v>64.58</v>
      </c>
      <c r="S17" s="122">
        <v>29.17</v>
      </c>
      <c r="T17" s="123">
        <v>6.25</v>
      </c>
      <c r="U17" s="122">
        <v>73.97</v>
      </c>
      <c r="V17" s="122">
        <v>11.57</v>
      </c>
      <c r="W17" s="123">
        <v>14.46</v>
      </c>
      <c r="X17" s="152">
        <v>0</v>
      </c>
      <c r="Y17" s="152">
        <v>0</v>
      </c>
      <c r="Z17" s="169">
        <v>0</v>
      </c>
    </row>
    <row r="18" spans="1:26" x14ac:dyDescent="0.2">
      <c r="A18" s="184"/>
      <c r="B18" s="31" t="s">
        <v>376</v>
      </c>
      <c r="C18" s="114"/>
      <c r="D18" s="20"/>
      <c r="E18" s="21"/>
      <c r="F18" s="20"/>
      <c r="G18" s="20"/>
      <c r="H18" s="21"/>
      <c r="I18" s="38"/>
      <c r="J18" s="38"/>
      <c r="K18" s="39"/>
      <c r="L18" s="38"/>
      <c r="M18" s="38"/>
      <c r="N18" s="39"/>
      <c r="O18" s="32"/>
      <c r="P18" s="32"/>
      <c r="Q18" s="197"/>
      <c r="R18" s="20"/>
      <c r="S18" s="20"/>
      <c r="T18" s="21"/>
      <c r="U18" s="20"/>
      <c r="V18" s="20"/>
      <c r="W18" s="21"/>
      <c r="X18" s="45"/>
      <c r="Y18" s="45"/>
      <c r="Z18" s="139"/>
    </row>
    <row r="19" spans="1:26" ht="13.5" thickBot="1" x14ac:dyDescent="0.25">
      <c r="A19" s="186"/>
      <c r="B19" s="187" t="s">
        <v>393</v>
      </c>
      <c r="C19" s="133"/>
      <c r="D19" s="203"/>
      <c r="E19" s="207"/>
      <c r="F19" s="203"/>
      <c r="G19" s="203"/>
      <c r="H19" s="207"/>
      <c r="I19" s="203"/>
      <c r="J19" s="203"/>
      <c r="K19" s="207"/>
      <c r="L19" s="166"/>
      <c r="M19" s="166"/>
      <c r="N19" s="167"/>
      <c r="O19" s="208"/>
      <c r="P19" s="208"/>
      <c r="Q19" s="212"/>
      <c r="R19" s="203"/>
      <c r="S19" s="203"/>
      <c r="T19" s="207"/>
      <c r="U19" s="203"/>
      <c r="V19" s="203"/>
      <c r="W19" s="207"/>
      <c r="X19" s="209"/>
      <c r="Y19" s="209"/>
      <c r="Z19" s="211"/>
    </row>
    <row r="20" spans="1:26" x14ac:dyDescent="0.2">
      <c r="A20" s="9" t="s">
        <v>249</v>
      </c>
    </row>
    <row r="21" spans="1:26" x14ac:dyDescent="0.2">
      <c r="A21" s="9" t="s">
        <v>250</v>
      </c>
    </row>
    <row r="23" spans="1:26" x14ac:dyDescent="0.2">
      <c r="C23" s="35" t="s">
        <v>35</v>
      </c>
      <c r="D23" s="35"/>
      <c r="E23" s="36"/>
      <c r="F23" s="36"/>
      <c r="G23" s="36"/>
      <c r="H23" s="36"/>
      <c r="I23" s="36"/>
    </row>
    <row r="24" spans="1:26" x14ac:dyDescent="0.2">
      <c r="C24" s="35" t="s">
        <v>36</v>
      </c>
      <c r="D24" s="36"/>
      <c r="E24" s="36"/>
      <c r="F24" s="36"/>
      <c r="G24" s="36"/>
      <c r="H24" s="36"/>
      <c r="I24" s="36"/>
    </row>
    <row r="26" spans="1:26" x14ac:dyDescent="0.2">
      <c r="C26" s="10" t="s">
        <v>251</v>
      </c>
    </row>
  </sheetData>
  <mergeCells count="8">
    <mergeCell ref="R4:T4"/>
    <mergeCell ref="U4:W4"/>
    <mergeCell ref="X4:Z4"/>
    <mergeCell ref="C4:E4"/>
    <mergeCell ref="F4:H4"/>
    <mergeCell ref="I4:K4"/>
    <mergeCell ref="L4:N4"/>
    <mergeCell ref="O4:Q4"/>
  </mergeCells>
  <phoneticPr fontId="4"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2"/>
  <sheetViews>
    <sheetView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0" width="8.875" style="10" customWidth="1"/>
    <col min="21" max="16384" width="11" style="9"/>
  </cols>
  <sheetData>
    <row r="1" spans="1:20" x14ac:dyDescent="0.2">
      <c r="A1" s="8" t="s">
        <v>252</v>
      </c>
    </row>
    <row r="2" spans="1:20" x14ac:dyDescent="0.2">
      <c r="A2" s="8" t="s">
        <v>253</v>
      </c>
    </row>
    <row r="4" spans="1:20" ht="81.95" customHeight="1" x14ac:dyDescent="0.2">
      <c r="C4" s="244" t="s">
        <v>254</v>
      </c>
      <c r="D4" s="245"/>
      <c r="E4" s="246"/>
      <c r="F4" s="247" t="s">
        <v>255</v>
      </c>
      <c r="G4" s="245"/>
      <c r="H4" s="246"/>
      <c r="I4" s="244" t="s">
        <v>256</v>
      </c>
      <c r="J4" s="245"/>
      <c r="K4" s="246"/>
      <c r="L4" s="247" t="s">
        <v>257</v>
      </c>
      <c r="M4" s="245"/>
      <c r="N4" s="246"/>
      <c r="O4" s="244" t="s">
        <v>258</v>
      </c>
      <c r="P4" s="245"/>
      <c r="Q4" s="246"/>
      <c r="R4" s="247" t="s">
        <v>259</v>
      </c>
      <c r="S4" s="245"/>
      <c r="T4" s="246"/>
    </row>
    <row r="5" spans="1:20"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row>
    <row r="6" spans="1:20" x14ac:dyDescent="0.2">
      <c r="A6" s="15" t="s">
        <v>13</v>
      </c>
      <c r="B6" s="16" t="s">
        <v>14</v>
      </c>
      <c r="C6" s="23">
        <v>53.29</v>
      </c>
      <c r="D6" s="20">
        <v>19.14</v>
      </c>
      <c r="E6" s="21">
        <v>27.57</v>
      </c>
      <c r="F6" s="18">
        <v>0</v>
      </c>
      <c r="G6" s="18">
        <v>0</v>
      </c>
      <c r="H6" s="19">
        <v>0</v>
      </c>
      <c r="I6" s="23">
        <v>71.790000000000006</v>
      </c>
      <c r="J6" s="20">
        <v>23.08</v>
      </c>
      <c r="K6" s="21">
        <v>5.13</v>
      </c>
      <c r="L6" s="18">
        <v>0</v>
      </c>
      <c r="M6" s="18">
        <v>0</v>
      </c>
      <c r="N6" s="19">
        <v>0</v>
      </c>
      <c r="O6" s="18">
        <v>0</v>
      </c>
      <c r="P6" s="18">
        <v>0</v>
      </c>
      <c r="Q6" s="19">
        <v>0</v>
      </c>
      <c r="R6" s="18">
        <v>0</v>
      </c>
      <c r="S6" s="18">
        <v>0</v>
      </c>
      <c r="T6" s="19">
        <v>0</v>
      </c>
    </row>
    <row r="7" spans="1:20" x14ac:dyDescent="0.2">
      <c r="A7" s="22"/>
      <c r="B7" s="16" t="s">
        <v>15</v>
      </c>
      <c r="C7" s="23">
        <v>51.94</v>
      </c>
      <c r="D7" s="20">
        <v>22.22</v>
      </c>
      <c r="E7" s="21">
        <v>25.83</v>
      </c>
      <c r="F7" s="18">
        <v>0</v>
      </c>
      <c r="G7" s="18">
        <v>0</v>
      </c>
      <c r="H7" s="19">
        <v>0</v>
      </c>
      <c r="I7" s="23">
        <v>33.33</v>
      </c>
      <c r="J7" s="20">
        <v>22.22</v>
      </c>
      <c r="K7" s="21">
        <v>44.44</v>
      </c>
      <c r="L7" s="18">
        <v>0</v>
      </c>
      <c r="M7" s="18">
        <v>0</v>
      </c>
      <c r="N7" s="19">
        <v>0</v>
      </c>
      <c r="O7" s="18">
        <v>0</v>
      </c>
      <c r="P7" s="18">
        <v>0</v>
      </c>
      <c r="Q7" s="19">
        <v>0</v>
      </c>
      <c r="R7" s="18">
        <v>0</v>
      </c>
      <c r="S7" s="18">
        <v>0</v>
      </c>
      <c r="T7" s="19">
        <v>0</v>
      </c>
    </row>
    <row r="8" spans="1:20" x14ac:dyDescent="0.2">
      <c r="A8" s="15" t="s">
        <v>16</v>
      </c>
      <c r="B8" s="16" t="s">
        <v>17</v>
      </c>
      <c r="C8" s="23">
        <v>60.11</v>
      </c>
      <c r="D8" s="20">
        <v>8.86</v>
      </c>
      <c r="E8" s="21">
        <v>31.01</v>
      </c>
      <c r="F8" s="18">
        <v>0</v>
      </c>
      <c r="G8" s="18">
        <v>0</v>
      </c>
      <c r="H8" s="19">
        <v>0</v>
      </c>
      <c r="I8" s="23">
        <v>82.82</v>
      </c>
      <c r="J8" s="20">
        <v>11.28</v>
      </c>
      <c r="K8" s="21">
        <v>5.9</v>
      </c>
      <c r="L8" s="18">
        <v>0</v>
      </c>
      <c r="M8" s="18">
        <v>0</v>
      </c>
      <c r="N8" s="19">
        <v>0</v>
      </c>
      <c r="O8" s="18">
        <v>0</v>
      </c>
      <c r="P8" s="18">
        <v>0</v>
      </c>
      <c r="Q8" s="19">
        <v>0</v>
      </c>
      <c r="R8" s="18">
        <v>0</v>
      </c>
      <c r="S8" s="18">
        <v>0</v>
      </c>
      <c r="T8" s="19">
        <v>0</v>
      </c>
    </row>
    <row r="9" spans="1:20" x14ac:dyDescent="0.2">
      <c r="A9" s="22"/>
      <c r="B9" s="16" t="s">
        <v>18</v>
      </c>
      <c r="C9" s="23">
        <v>58.93</v>
      </c>
      <c r="D9" s="20">
        <v>15.53</v>
      </c>
      <c r="E9" s="21">
        <v>25.55</v>
      </c>
      <c r="F9" s="18">
        <v>0</v>
      </c>
      <c r="G9" s="18">
        <v>0</v>
      </c>
      <c r="H9" s="19">
        <v>0</v>
      </c>
      <c r="I9" s="23">
        <v>86.54</v>
      </c>
      <c r="J9" s="20">
        <v>7</v>
      </c>
      <c r="K9" s="21">
        <v>6.46</v>
      </c>
      <c r="L9" s="18">
        <v>0</v>
      </c>
      <c r="M9" s="18">
        <v>0</v>
      </c>
      <c r="N9" s="19">
        <v>0</v>
      </c>
      <c r="O9" s="18">
        <v>0</v>
      </c>
      <c r="P9" s="18">
        <v>0</v>
      </c>
      <c r="Q9" s="19">
        <v>0</v>
      </c>
      <c r="R9" s="18">
        <v>0</v>
      </c>
      <c r="S9" s="18">
        <v>0</v>
      </c>
      <c r="T9" s="19">
        <v>0</v>
      </c>
    </row>
    <row r="10" spans="1:20" x14ac:dyDescent="0.2">
      <c r="A10" s="15" t="s">
        <v>19</v>
      </c>
      <c r="B10" s="16" t="s">
        <v>20</v>
      </c>
      <c r="C10" s="23">
        <v>56.36</v>
      </c>
      <c r="D10" s="20">
        <v>13.27</v>
      </c>
      <c r="E10" s="21">
        <v>30.38</v>
      </c>
      <c r="F10" s="18">
        <v>0</v>
      </c>
      <c r="G10" s="18">
        <v>0</v>
      </c>
      <c r="H10" s="19">
        <v>0</v>
      </c>
      <c r="I10" s="23">
        <v>59.33</v>
      </c>
      <c r="J10" s="20">
        <v>33.270000000000003</v>
      </c>
      <c r="K10" s="21">
        <v>7.39</v>
      </c>
      <c r="L10" s="18">
        <v>0</v>
      </c>
      <c r="M10" s="18">
        <v>0</v>
      </c>
      <c r="N10" s="19">
        <v>0</v>
      </c>
      <c r="O10" s="18">
        <v>0</v>
      </c>
      <c r="P10" s="18">
        <v>0</v>
      </c>
      <c r="Q10" s="19">
        <v>0</v>
      </c>
      <c r="R10" s="18">
        <v>0</v>
      </c>
      <c r="S10" s="18">
        <v>0</v>
      </c>
      <c r="T10" s="19">
        <v>0</v>
      </c>
    </row>
    <row r="11" spans="1:20" x14ac:dyDescent="0.2">
      <c r="A11" s="22"/>
      <c r="B11" s="16" t="s">
        <v>21</v>
      </c>
      <c r="C11" s="23">
        <v>57.35</v>
      </c>
      <c r="D11" s="20">
        <v>23.7</v>
      </c>
      <c r="E11" s="21">
        <v>18.96</v>
      </c>
      <c r="F11" s="18">
        <v>0</v>
      </c>
      <c r="G11" s="18">
        <v>0</v>
      </c>
      <c r="H11" s="19">
        <v>0</v>
      </c>
      <c r="I11" s="23">
        <v>63.49</v>
      </c>
      <c r="J11" s="20">
        <v>28.42</v>
      </c>
      <c r="K11" s="21">
        <v>8.09</v>
      </c>
      <c r="L11" s="18">
        <v>0</v>
      </c>
      <c r="M11" s="18">
        <v>0</v>
      </c>
      <c r="N11" s="19">
        <v>0</v>
      </c>
      <c r="O11" s="18">
        <v>0</v>
      </c>
      <c r="P11" s="18">
        <v>0</v>
      </c>
      <c r="Q11" s="19">
        <v>0</v>
      </c>
      <c r="R11" s="18">
        <v>0</v>
      </c>
      <c r="S11" s="18">
        <v>0</v>
      </c>
      <c r="T11" s="19">
        <v>0</v>
      </c>
    </row>
    <row r="12" spans="1:20" x14ac:dyDescent="0.2">
      <c r="A12" s="15" t="s">
        <v>22</v>
      </c>
      <c r="B12" s="16" t="s">
        <v>23</v>
      </c>
      <c r="C12" s="23">
        <v>59.68</v>
      </c>
      <c r="D12" s="20">
        <v>19.45</v>
      </c>
      <c r="E12" s="21">
        <v>20.88</v>
      </c>
      <c r="F12" s="17">
        <v>0</v>
      </c>
      <c r="G12" s="18">
        <v>0</v>
      </c>
      <c r="H12" s="19">
        <v>0</v>
      </c>
      <c r="I12" s="23">
        <v>50.52</v>
      </c>
      <c r="J12" s="20">
        <v>46.09</v>
      </c>
      <c r="K12" s="21">
        <v>3.39</v>
      </c>
      <c r="L12" s="17">
        <v>0</v>
      </c>
      <c r="M12" s="18">
        <v>0</v>
      </c>
      <c r="N12" s="19">
        <v>0</v>
      </c>
      <c r="O12" s="17">
        <v>0</v>
      </c>
      <c r="P12" s="18">
        <v>0</v>
      </c>
      <c r="Q12" s="19">
        <v>0</v>
      </c>
      <c r="R12" s="17">
        <v>0</v>
      </c>
      <c r="S12" s="18">
        <v>0</v>
      </c>
      <c r="T12" s="19">
        <v>0</v>
      </c>
    </row>
    <row r="13" spans="1:20" x14ac:dyDescent="0.2">
      <c r="A13" s="22"/>
      <c r="B13" s="16" t="s">
        <v>24</v>
      </c>
      <c r="C13" s="23">
        <v>57.66</v>
      </c>
      <c r="D13" s="20">
        <v>28.51</v>
      </c>
      <c r="E13" s="21">
        <v>13.83</v>
      </c>
      <c r="F13" s="18">
        <v>0</v>
      </c>
      <c r="G13" s="18">
        <v>0</v>
      </c>
      <c r="H13" s="19">
        <v>0</v>
      </c>
      <c r="I13" s="23">
        <v>67.97</v>
      </c>
      <c r="J13" s="20">
        <v>21.71</v>
      </c>
      <c r="K13" s="21">
        <v>10.32</v>
      </c>
      <c r="L13" s="18">
        <v>0</v>
      </c>
      <c r="M13" s="18">
        <v>0</v>
      </c>
      <c r="N13" s="19">
        <v>0</v>
      </c>
      <c r="O13" s="18">
        <v>0</v>
      </c>
      <c r="P13" s="18">
        <v>0</v>
      </c>
      <c r="Q13" s="19">
        <v>0</v>
      </c>
      <c r="R13" s="18">
        <v>0</v>
      </c>
      <c r="S13" s="18">
        <v>0</v>
      </c>
      <c r="T13" s="19">
        <v>0</v>
      </c>
    </row>
    <row r="14" spans="1:20" x14ac:dyDescent="0.2">
      <c r="A14" s="15" t="s">
        <v>26</v>
      </c>
      <c r="B14" s="16" t="s">
        <v>27</v>
      </c>
      <c r="C14" s="23">
        <v>56.01</v>
      </c>
      <c r="D14" s="20">
        <v>29.48</v>
      </c>
      <c r="E14" s="21">
        <v>14.5</v>
      </c>
      <c r="F14" s="18">
        <v>0</v>
      </c>
      <c r="G14" s="18">
        <v>0</v>
      </c>
      <c r="H14" s="19">
        <v>0</v>
      </c>
      <c r="I14" s="23">
        <v>65.599999999999994</v>
      </c>
      <c r="J14" s="20">
        <v>20.6</v>
      </c>
      <c r="K14" s="21">
        <v>13.8</v>
      </c>
      <c r="L14" s="18">
        <v>0</v>
      </c>
      <c r="M14" s="18">
        <v>0</v>
      </c>
      <c r="N14" s="19">
        <v>0</v>
      </c>
      <c r="O14" s="17">
        <v>0</v>
      </c>
      <c r="P14" s="18">
        <v>0</v>
      </c>
      <c r="Q14" s="19">
        <v>0</v>
      </c>
      <c r="R14" s="18">
        <v>0</v>
      </c>
      <c r="S14" s="18">
        <v>0</v>
      </c>
      <c r="T14" s="19">
        <v>0</v>
      </c>
    </row>
    <row r="15" spans="1:20" x14ac:dyDescent="0.2">
      <c r="A15" s="24"/>
      <c r="B15" s="16" t="s">
        <v>28</v>
      </c>
      <c r="C15" s="23">
        <v>45.32</v>
      </c>
      <c r="D15" s="20">
        <v>26.13</v>
      </c>
      <c r="E15" s="21">
        <v>28.55</v>
      </c>
      <c r="F15" s="18">
        <v>0</v>
      </c>
      <c r="G15" s="18">
        <v>0</v>
      </c>
      <c r="H15" s="19">
        <v>0</v>
      </c>
      <c r="I15" s="23">
        <v>50.88</v>
      </c>
      <c r="J15" s="20">
        <v>27.78</v>
      </c>
      <c r="K15" s="21">
        <v>21.34</v>
      </c>
      <c r="L15" s="18">
        <v>0</v>
      </c>
      <c r="M15" s="18">
        <v>0</v>
      </c>
      <c r="N15" s="19">
        <v>0</v>
      </c>
      <c r="O15" s="17">
        <v>0</v>
      </c>
      <c r="P15" s="18">
        <v>0</v>
      </c>
      <c r="Q15" s="19">
        <v>0</v>
      </c>
      <c r="R15" s="18">
        <v>0</v>
      </c>
      <c r="S15" s="18">
        <v>0</v>
      </c>
      <c r="T15" s="19">
        <v>0</v>
      </c>
    </row>
    <row r="16" spans="1:20" x14ac:dyDescent="0.2">
      <c r="A16" s="15" t="s">
        <v>29</v>
      </c>
      <c r="B16" s="16" t="s">
        <v>30</v>
      </c>
      <c r="C16" s="23">
        <v>60.9</v>
      </c>
      <c r="D16" s="20">
        <v>24.6</v>
      </c>
      <c r="E16" s="21">
        <v>14.5</v>
      </c>
      <c r="F16" s="18">
        <v>0</v>
      </c>
      <c r="G16" s="18">
        <v>0</v>
      </c>
      <c r="H16" s="19">
        <v>0</v>
      </c>
      <c r="I16" s="26">
        <v>85.86</v>
      </c>
      <c r="J16" s="27">
        <v>5.86</v>
      </c>
      <c r="K16" s="28">
        <v>8.2799999999999994</v>
      </c>
      <c r="L16" s="18">
        <v>0</v>
      </c>
      <c r="M16" s="18">
        <v>0</v>
      </c>
      <c r="N16" s="19">
        <v>0</v>
      </c>
      <c r="O16" s="18">
        <v>0</v>
      </c>
      <c r="P16" s="18">
        <v>0</v>
      </c>
      <c r="Q16" s="19">
        <v>0</v>
      </c>
      <c r="R16" s="18">
        <v>0</v>
      </c>
      <c r="S16" s="18">
        <v>0</v>
      </c>
      <c r="T16" s="19">
        <v>0</v>
      </c>
    </row>
    <row r="17" spans="1:20" x14ac:dyDescent="0.2">
      <c r="A17" s="24"/>
      <c r="B17" s="16" t="s">
        <v>31</v>
      </c>
      <c r="C17" s="23">
        <v>63.99</v>
      </c>
      <c r="D17" s="20">
        <v>16.75</v>
      </c>
      <c r="E17" s="20">
        <v>19.260000000000002</v>
      </c>
      <c r="F17" s="23">
        <v>79.03</v>
      </c>
      <c r="G17" s="20">
        <v>12.1</v>
      </c>
      <c r="H17" s="21">
        <v>8.8699999999999992</v>
      </c>
      <c r="I17" s="26">
        <v>59.24</v>
      </c>
      <c r="J17" s="27">
        <v>22.8</v>
      </c>
      <c r="K17" s="28">
        <v>17.96</v>
      </c>
      <c r="L17" s="27">
        <v>86.45</v>
      </c>
      <c r="M17" s="27">
        <v>9.5</v>
      </c>
      <c r="N17" s="28">
        <v>4.05</v>
      </c>
      <c r="O17" s="27">
        <v>63.16</v>
      </c>
      <c r="P17" s="27">
        <v>13.13</v>
      </c>
      <c r="Q17" s="28">
        <v>23.7</v>
      </c>
      <c r="R17" s="45">
        <v>0</v>
      </c>
      <c r="S17" s="45">
        <v>0</v>
      </c>
      <c r="T17" s="46">
        <v>0</v>
      </c>
    </row>
    <row r="18" spans="1:20" x14ac:dyDescent="0.2">
      <c r="A18" s="15" t="s">
        <v>32</v>
      </c>
      <c r="B18" s="16" t="s">
        <v>33</v>
      </c>
      <c r="C18" s="23">
        <v>52.82</v>
      </c>
      <c r="D18" s="20">
        <v>24.14</v>
      </c>
      <c r="E18" s="21">
        <v>23.04</v>
      </c>
      <c r="F18" s="18">
        <v>0</v>
      </c>
      <c r="G18" s="18">
        <v>0</v>
      </c>
      <c r="H18" s="19">
        <v>0</v>
      </c>
      <c r="I18" s="23">
        <v>74.91</v>
      </c>
      <c r="J18" s="20">
        <v>10.74</v>
      </c>
      <c r="K18" s="21">
        <v>14.35</v>
      </c>
      <c r="L18" s="18">
        <v>0</v>
      </c>
      <c r="M18" s="18">
        <v>0</v>
      </c>
      <c r="N18" s="19">
        <v>0</v>
      </c>
      <c r="O18" s="18">
        <v>0</v>
      </c>
      <c r="P18" s="18">
        <v>0</v>
      </c>
      <c r="Q18" s="19">
        <v>0</v>
      </c>
      <c r="R18" s="20">
        <v>54.55</v>
      </c>
      <c r="S18" s="20">
        <v>20.91</v>
      </c>
      <c r="T18" s="21">
        <v>24.55</v>
      </c>
    </row>
    <row r="19" spans="1:20" x14ac:dyDescent="0.2">
      <c r="A19" s="22"/>
      <c r="B19" s="16" t="s">
        <v>34</v>
      </c>
      <c r="C19" s="23">
        <v>56.35</v>
      </c>
      <c r="D19" s="20">
        <v>35.19</v>
      </c>
      <c r="E19" s="21">
        <v>8.4600000000000009</v>
      </c>
      <c r="F19" s="18">
        <v>0</v>
      </c>
      <c r="G19" s="18">
        <v>0</v>
      </c>
      <c r="H19" s="19">
        <v>0</v>
      </c>
      <c r="I19" s="23">
        <v>62.01</v>
      </c>
      <c r="J19" s="20">
        <v>17.920000000000002</v>
      </c>
      <c r="K19" s="21">
        <v>20.079999999999998</v>
      </c>
      <c r="L19" s="18">
        <v>0</v>
      </c>
      <c r="M19" s="18">
        <v>0</v>
      </c>
      <c r="N19" s="19">
        <v>0</v>
      </c>
      <c r="O19" s="17">
        <v>0</v>
      </c>
      <c r="P19" s="18">
        <v>0</v>
      </c>
      <c r="Q19" s="19">
        <v>0</v>
      </c>
      <c r="R19" s="20">
        <v>48.61</v>
      </c>
      <c r="S19" s="20">
        <v>36.11</v>
      </c>
      <c r="T19" s="21">
        <v>15.28</v>
      </c>
    </row>
    <row r="20" spans="1:20" x14ac:dyDescent="0.2">
      <c r="A20" s="128" t="s">
        <v>102</v>
      </c>
      <c r="B20" s="56" t="s">
        <v>371</v>
      </c>
      <c r="C20" s="43">
        <v>35.229999999999997</v>
      </c>
      <c r="D20" s="40">
        <v>50.51</v>
      </c>
      <c r="E20" s="40">
        <v>14.27</v>
      </c>
      <c r="F20" s="53">
        <v>0</v>
      </c>
      <c r="G20" s="54">
        <v>0</v>
      </c>
      <c r="H20" s="55">
        <v>0</v>
      </c>
      <c r="I20" s="57">
        <v>74.099999999999994</v>
      </c>
      <c r="J20" s="50">
        <v>10.55</v>
      </c>
      <c r="K20" s="58">
        <v>15.35</v>
      </c>
      <c r="L20" s="53">
        <v>0</v>
      </c>
      <c r="M20" s="54">
        <v>0</v>
      </c>
      <c r="N20" s="55">
        <v>0</v>
      </c>
      <c r="O20" s="53">
        <v>0</v>
      </c>
      <c r="P20" s="54">
        <v>0</v>
      </c>
      <c r="Q20" s="55">
        <v>0</v>
      </c>
      <c r="R20" s="50">
        <v>36.36</v>
      </c>
      <c r="S20" s="50">
        <v>47.73</v>
      </c>
      <c r="T20" s="58">
        <v>15.91</v>
      </c>
    </row>
    <row r="21" spans="1:20" x14ac:dyDescent="0.2">
      <c r="A21" s="128"/>
      <c r="B21" s="16" t="s">
        <v>372</v>
      </c>
      <c r="C21" s="23">
        <v>74.430000000000007</v>
      </c>
      <c r="D21" s="20">
        <v>11.49</v>
      </c>
      <c r="E21" s="20">
        <v>14.08</v>
      </c>
      <c r="F21" s="17">
        <v>0</v>
      </c>
      <c r="G21" s="18">
        <v>0</v>
      </c>
      <c r="H21" s="19">
        <v>0</v>
      </c>
      <c r="I21" s="26">
        <v>72.400000000000006</v>
      </c>
      <c r="J21" s="27">
        <v>16.809999999999999</v>
      </c>
      <c r="K21" s="27">
        <v>10.79</v>
      </c>
      <c r="L21" s="17">
        <v>0</v>
      </c>
      <c r="M21" s="18">
        <v>0</v>
      </c>
      <c r="N21" s="19">
        <v>0</v>
      </c>
      <c r="O21" s="17">
        <v>0</v>
      </c>
      <c r="P21" s="18">
        <v>0</v>
      </c>
      <c r="Q21" s="19">
        <v>0</v>
      </c>
      <c r="R21" s="27">
        <v>82.52</v>
      </c>
      <c r="S21" s="27">
        <v>0.97</v>
      </c>
      <c r="T21" s="28">
        <v>16.5</v>
      </c>
    </row>
    <row r="22" spans="1:20" ht="13.5" thickBot="1" x14ac:dyDescent="0.25">
      <c r="A22" s="130"/>
      <c r="B22" s="131" t="s">
        <v>387</v>
      </c>
      <c r="C22" s="132">
        <v>55.56</v>
      </c>
      <c r="D22" s="133">
        <v>26.11</v>
      </c>
      <c r="E22" s="133">
        <v>18.329999999999998</v>
      </c>
      <c r="F22" s="161">
        <v>0</v>
      </c>
      <c r="G22" s="162">
        <v>0</v>
      </c>
      <c r="H22" s="164">
        <v>0</v>
      </c>
      <c r="I22" s="135">
        <v>81.14</v>
      </c>
      <c r="J22" s="136">
        <v>7.46</v>
      </c>
      <c r="K22" s="136">
        <v>11.4</v>
      </c>
      <c r="L22" s="161">
        <v>0</v>
      </c>
      <c r="M22" s="162">
        <v>0</v>
      </c>
      <c r="N22" s="164">
        <v>0</v>
      </c>
      <c r="O22" s="161">
        <v>0</v>
      </c>
      <c r="P22" s="162">
        <v>0</v>
      </c>
      <c r="Q22" s="164">
        <v>0</v>
      </c>
      <c r="R22" s="135">
        <v>53.33</v>
      </c>
      <c r="S22" s="136">
        <v>26.67</v>
      </c>
      <c r="T22" s="140">
        <v>20</v>
      </c>
    </row>
    <row r="23" spans="1:20" x14ac:dyDescent="0.2">
      <c r="A23" s="179" t="s">
        <v>392</v>
      </c>
      <c r="B23" s="180" t="s">
        <v>374</v>
      </c>
      <c r="C23" s="122">
        <v>55.88</v>
      </c>
      <c r="D23" s="122">
        <v>28.3</v>
      </c>
      <c r="E23" s="123">
        <v>15.83</v>
      </c>
      <c r="F23" s="146">
        <v>0</v>
      </c>
      <c r="G23" s="146">
        <v>0</v>
      </c>
      <c r="H23" s="147">
        <v>0</v>
      </c>
      <c r="I23" s="125">
        <v>79.790000000000006</v>
      </c>
      <c r="J23" s="125">
        <v>13.44</v>
      </c>
      <c r="K23" s="126">
        <v>6.78</v>
      </c>
      <c r="L23" s="152">
        <v>0</v>
      </c>
      <c r="M23" s="152">
        <v>0</v>
      </c>
      <c r="N23" s="153">
        <v>0</v>
      </c>
      <c r="O23" s="152">
        <v>0</v>
      </c>
      <c r="P23" s="152">
        <v>0</v>
      </c>
      <c r="Q23" s="153">
        <v>0</v>
      </c>
      <c r="R23" s="216">
        <v>56.12</v>
      </c>
      <c r="S23" s="216">
        <v>28.06</v>
      </c>
      <c r="T23" s="231">
        <v>15.83</v>
      </c>
    </row>
    <row r="24" spans="1:20" x14ac:dyDescent="0.2">
      <c r="A24" s="184"/>
      <c r="B24" s="31" t="s">
        <v>376</v>
      </c>
      <c r="C24" s="114"/>
      <c r="D24" s="20"/>
      <c r="E24" s="21"/>
      <c r="F24" s="20"/>
      <c r="G24" s="20"/>
      <c r="H24" s="21"/>
      <c r="I24" s="38"/>
      <c r="J24" s="38"/>
      <c r="K24" s="39"/>
      <c r="L24" s="38"/>
      <c r="M24" s="38"/>
      <c r="N24" s="39"/>
      <c r="O24" s="32"/>
      <c r="P24" s="32"/>
      <c r="Q24" s="197"/>
      <c r="R24" s="45"/>
      <c r="S24" s="45"/>
      <c r="T24" s="139"/>
    </row>
    <row r="25" spans="1:20" ht="13.5" thickBot="1" x14ac:dyDescent="0.25">
      <c r="A25" s="186"/>
      <c r="B25" s="187" t="s">
        <v>393</v>
      </c>
      <c r="C25" s="133"/>
      <c r="D25" s="203"/>
      <c r="E25" s="207"/>
      <c r="F25" s="203"/>
      <c r="G25" s="203"/>
      <c r="H25" s="207"/>
      <c r="I25" s="203"/>
      <c r="J25" s="203"/>
      <c r="K25" s="207"/>
      <c r="L25" s="166"/>
      <c r="M25" s="166"/>
      <c r="N25" s="167"/>
      <c r="O25" s="208"/>
      <c r="P25" s="208"/>
      <c r="Q25" s="212"/>
      <c r="R25" s="209"/>
      <c r="S25" s="209"/>
      <c r="T25" s="211"/>
    </row>
    <row r="26" spans="1:20" x14ac:dyDescent="0.2">
      <c r="F26" s="34"/>
      <c r="G26" s="34"/>
      <c r="H26" s="34"/>
      <c r="I26" s="33"/>
      <c r="J26" s="33"/>
      <c r="K26" s="33"/>
      <c r="L26" s="33"/>
      <c r="M26" s="33"/>
      <c r="N26" s="33"/>
      <c r="O26" s="33"/>
      <c r="P26" s="33"/>
      <c r="Q26" s="33"/>
      <c r="R26" s="78"/>
      <c r="S26" s="78"/>
      <c r="T26" s="78"/>
    </row>
    <row r="27" spans="1:20" x14ac:dyDescent="0.2">
      <c r="F27" s="34"/>
      <c r="G27" s="34"/>
      <c r="H27" s="34"/>
      <c r="I27" s="33"/>
      <c r="J27" s="33"/>
      <c r="K27" s="33"/>
      <c r="L27" s="33"/>
      <c r="M27" s="33"/>
      <c r="N27" s="33"/>
      <c r="O27" s="33"/>
      <c r="P27" s="33"/>
      <c r="Q27" s="33"/>
      <c r="R27" s="78"/>
      <c r="S27" s="78"/>
      <c r="T27" s="78"/>
    </row>
    <row r="28" spans="1:20" x14ac:dyDescent="0.2">
      <c r="F28" s="34"/>
      <c r="G28" s="34"/>
      <c r="H28" s="34"/>
      <c r="I28" s="33"/>
      <c r="J28" s="33"/>
      <c r="K28" s="33"/>
      <c r="L28" s="33"/>
      <c r="M28" s="33"/>
      <c r="N28" s="33"/>
      <c r="O28" s="33"/>
      <c r="P28" s="33"/>
      <c r="Q28" s="33"/>
      <c r="R28" s="78"/>
      <c r="S28" s="78"/>
      <c r="T28" s="78"/>
    </row>
    <row r="29" spans="1:20" x14ac:dyDescent="0.2">
      <c r="F29" s="34"/>
      <c r="G29" s="34"/>
      <c r="H29" s="34"/>
      <c r="I29" s="33"/>
      <c r="J29" s="33"/>
      <c r="K29" s="33"/>
      <c r="L29" s="33"/>
      <c r="M29" s="33"/>
      <c r="N29" s="33"/>
      <c r="O29" s="33"/>
      <c r="P29" s="33"/>
      <c r="Q29" s="33"/>
      <c r="R29" s="78"/>
      <c r="S29" s="78"/>
      <c r="T29" s="78"/>
    </row>
    <row r="31" spans="1:20" x14ac:dyDescent="0.2">
      <c r="C31" s="35" t="s">
        <v>35</v>
      </c>
      <c r="D31" s="35"/>
      <c r="E31" s="36"/>
      <c r="F31" s="36"/>
      <c r="G31" s="36"/>
      <c r="H31" s="36"/>
      <c r="I31" s="36"/>
      <c r="J31" s="36"/>
      <c r="K31" s="36"/>
      <c r="L31" s="36"/>
      <c r="M31" s="36"/>
      <c r="N31" s="36"/>
    </row>
    <row r="32" spans="1:20" x14ac:dyDescent="0.2">
      <c r="C32" s="35" t="s">
        <v>36</v>
      </c>
      <c r="D32" s="36"/>
      <c r="E32" s="36"/>
      <c r="F32" s="36"/>
      <c r="G32" s="36"/>
      <c r="H32" s="36"/>
      <c r="I32" s="36"/>
      <c r="J32" s="36"/>
      <c r="K32" s="36"/>
      <c r="L32" s="36"/>
      <c r="M32" s="36"/>
      <c r="N32" s="36"/>
    </row>
  </sheetData>
  <mergeCells count="6">
    <mergeCell ref="R4:T4"/>
    <mergeCell ref="C4:E4"/>
    <mergeCell ref="F4:H4"/>
    <mergeCell ref="I4:K4"/>
    <mergeCell ref="L4:N4"/>
    <mergeCell ref="O4:Q4"/>
  </mergeCells>
  <phoneticPr fontId="4" type="noConversion"/>
  <pageMargins left="0.25" right="0.25" top="0.75" bottom="0.75" header="0.3" footer="0.3"/>
  <pageSetup paperSize="5" scale="82" orientation="landscape"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1"/>
  <sheetViews>
    <sheetView zoomScaleNormal="100" workbookViewId="0"/>
  </sheetViews>
  <sheetFormatPr defaultColWidth="11" defaultRowHeight="12.75" x14ac:dyDescent="0.2"/>
  <cols>
    <col min="1" max="2" width="11" style="9"/>
    <col min="3" max="14" width="9.625" style="10" customWidth="1"/>
    <col min="15" max="16384" width="11" style="9"/>
  </cols>
  <sheetData>
    <row r="1" spans="1:14" x14ac:dyDescent="0.2">
      <c r="A1" s="8" t="s">
        <v>260</v>
      </c>
    </row>
    <row r="2" spans="1:14" x14ac:dyDescent="0.2">
      <c r="A2" s="8" t="s">
        <v>261</v>
      </c>
    </row>
    <row r="4" spans="1:14" ht="48.95" customHeight="1" x14ac:dyDescent="0.2">
      <c r="C4" s="244" t="s">
        <v>262</v>
      </c>
      <c r="D4" s="245"/>
      <c r="E4" s="246"/>
      <c r="F4" s="247" t="s">
        <v>263</v>
      </c>
      <c r="G4" s="245"/>
      <c r="H4" s="246"/>
      <c r="I4" s="247" t="s">
        <v>264</v>
      </c>
      <c r="J4" s="245"/>
      <c r="K4" s="246"/>
      <c r="L4" s="247" t="s">
        <v>265</v>
      </c>
      <c r="M4" s="245"/>
      <c r="N4" s="246"/>
    </row>
    <row r="5" spans="1:14" x14ac:dyDescent="0.2">
      <c r="A5" s="11" t="s">
        <v>9</v>
      </c>
      <c r="C5" s="12" t="s">
        <v>10</v>
      </c>
      <c r="D5" s="13" t="s">
        <v>11</v>
      </c>
      <c r="E5" s="14" t="s">
        <v>12</v>
      </c>
      <c r="F5" s="13" t="s">
        <v>10</v>
      </c>
      <c r="G5" s="13" t="s">
        <v>11</v>
      </c>
      <c r="H5" s="14" t="s">
        <v>12</v>
      </c>
      <c r="I5" s="13" t="s">
        <v>10</v>
      </c>
      <c r="J5" s="13" t="s">
        <v>11</v>
      </c>
      <c r="K5" s="14" t="s">
        <v>12</v>
      </c>
      <c r="L5" s="13" t="s">
        <v>10</v>
      </c>
      <c r="M5" s="13" t="s">
        <v>11</v>
      </c>
      <c r="N5" s="14" t="s">
        <v>12</v>
      </c>
    </row>
    <row r="6" spans="1:14" x14ac:dyDescent="0.2">
      <c r="A6" s="15" t="s">
        <v>13</v>
      </c>
      <c r="B6" s="16" t="s">
        <v>14</v>
      </c>
      <c r="C6" s="23">
        <v>33.049999999999997</v>
      </c>
      <c r="D6" s="20">
        <v>42.49</v>
      </c>
      <c r="E6" s="21">
        <v>24.49</v>
      </c>
      <c r="F6" s="20">
        <v>34.44</v>
      </c>
      <c r="G6" s="20">
        <v>45.84</v>
      </c>
      <c r="H6" s="21">
        <v>19.71</v>
      </c>
      <c r="I6" s="20">
        <v>40.1</v>
      </c>
      <c r="J6" s="20">
        <v>41.39</v>
      </c>
      <c r="K6" s="21">
        <v>18.510000000000002</v>
      </c>
      <c r="L6" s="20">
        <v>62.86</v>
      </c>
      <c r="M6" s="20">
        <v>25</v>
      </c>
      <c r="N6" s="21">
        <v>12.14</v>
      </c>
    </row>
    <row r="7" spans="1:14" x14ac:dyDescent="0.2">
      <c r="A7" s="22"/>
      <c r="B7" s="16" t="s">
        <v>15</v>
      </c>
      <c r="C7" s="23">
        <v>51.13</v>
      </c>
      <c r="D7" s="20">
        <v>40.229999999999997</v>
      </c>
      <c r="E7" s="21">
        <v>8.65</v>
      </c>
      <c r="F7" s="20">
        <v>40.86</v>
      </c>
      <c r="G7" s="20">
        <v>49.12</v>
      </c>
      <c r="H7" s="21">
        <v>10.02</v>
      </c>
      <c r="I7" s="20">
        <v>41.3</v>
      </c>
      <c r="J7" s="20">
        <v>47.98</v>
      </c>
      <c r="K7" s="21">
        <v>10.73</v>
      </c>
      <c r="L7" s="20">
        <v>52.02</v>
      </c>
      <c r="M7" s="20">
        <v>41.19</v>
      </c>
      <c r="N7" s="21">
        <v>6.79</v>
      </c>
    </row>
    <row r="8" spans="1:14" x14ac:dyDescent="0.2">
      <c r="A8" s="15" t="s">
        <v>16</v>
      </c>
      <c r="B8" s="16" t="s">
        <v>17</v>
      </c>
      <c r="C8" s="23">
        <v>55.19</v>
      </c>
      <c r="D8" s="20">
        <v>32.22</v>
      </c>
      <c r="E8" s="21">
        <v>12.59</v>
      </c>
      <c r="F8" s="20">
        <v>41.68</v>
      </c>
      <c r="G8" s="20">
        <v>42.3</v>
      </c>
      <c r="H8" s="21">
        <v>16.02</v>
      </c>
      <c r="I8" s="20">
        <v>44.4</v>
      </c>
      <c r="J8" s="20">
        <v>44.2</v>
      </c>
      <c r="K8" s="21">
        <v>11.39</v>
      </c>
      <c r="L8" s="20">
        <v>55.08</v>
      </c>
      <c r="M8" s="20">
        <v>35.03</v>
      </c>
      <c r="N8" s="21">
        <v>9.89</v>
      </c>
    </row>
    <row r="9" spans="1:14" x14ac:dyDescent="0.2">
      <c r="A9" s="22"/>
      <c r="B9" s="16" t="s">
        <v>18</v>
      </c>
      <c r="C9" s="23">
        <v>28.92</v>
      </c>
      <c r="D9" s="20">
        <v>51.22</v>
      </c>
      <c r="E9" s="21">
        <v>19.86</v>
      </c>
      <c r="F9" s="20">
        <v>46.89</v>
      </c>
      <c r="G9" s="20">
        <v>32.93</v>
      </c>
      <c r="H9" s="21">
        <v>20.18</v>
      </c>
      <c r="I9" s="20">
        <v>33.619999999999997</v>
      </c>
      <c r="J9" s="20">
        <v>44.77</v>
      </c>
      <c r="K9" s="21">
        <v>21.6</v>
      </c>
      <c r="L9" s="20">
        <v>33.78</v>
      </c>
      <c r="M9" s="20">
        <v>55.56</v>
      </c>
      <c r="N9" s="21">
        <v>10.67</v>
      </c>
    </row>
    <row r="10" spans="1:14" x14ac:dyDescent="0.2">
      <c r="A10" s="15" t="s">
        <v>19</v>
      </c>
      <c r="B10" s="16" t="s">
        <v>20</v>
      </c>
      <c r="C10" s="23">
        <v>29.44</v>
      </c>
      <c r="D10" s="20">
        <v>52.42</v>
      </c>
      <c r="E10" s="21">
        <v>18.149999999999999</v>
      </c>
      <c r="F10" s="20">
        <v>33.270000000000003</v>
      </c>
      <c r="G10" s="20">
        <v>44.67</v>
      </c>
      <c r="H10" s="21">
        <v>22.06</v>
      </c>
      <c r="I10" s="20">
        <v>35.71</v>
      </c>
      <c r="J10" s="20">
        <v>42.86</v>
      </c>
      <c r="K10" s="21">
        <v>21.43</v>
      </c>
      <c r="L10" s="20">
        <v>40.229999999999997</v>
      </c>
      <c r="M10" s="20">
        <v>48.85</v>
      </c>
      <c r="N10" s="21">
        <v>10.92</v>
      </c>
    </row>
    <row r="11" spans="1:14" x14ac:dyDescent="0.2">
      <c r="A11" s="22"/>
      <c r="B11" s="16" t="s">
        <v>21</v>
      </c>
      <c r="C11" s="23">
        <v>28.76</v>
      </c>
      <c r="D11" s="20">
        <v>54.51</v>
      </c>
      <c r="E11" s="21">
        <v>16.739999999999998</v>
      </c>
      <c r="F11" s="20">
        <v>40.770000000000003</v>
      </c>
      <c r="G11" s="20">
        <v>43.33</v>
      </c>
      <c r="H11" s="21">
        <v>15.9</v>
      </c>
      <c r="I11" s="20">
        <v>27.64</v>
      </c>
      <c r="J11" s="20">
        <v>55.91</v>
      </c>
      <c r="K11" s="21">
        <v>16.46</v>
      </c>
      <c r="L11" s="20">
        <v>24.84</v>
      </c>
      <c r="M11" s="20">
        <v>60.32</v>
      </c>
      <c r="N11" s="21">
        <v>14.84</v>
      </c>
    </row>
    <row r="12" spans="1:14" x14ac:dyDescent="0.2">
      <c r="A12" s="15" t="s">
        <v>22</v>
      </c>
      <c r="B12" s="16" t="s">
        <v>23</v>
      </c>
      <c r="C12" s="23">
        <v>28.88</v>
      </c>
      <c r="D12" s="20">
        <v>45.69</v>
      </c>
      <c r="E12" s="21">
        <v>25.43</v>
      </c>
      <c r="F12" s="20">
        <v>34.340000000000003</v>
      </c>
      <c r="G12" s="20">
        <v>45.18</v>
      </c>
      <c r="H12" s="21">
        <v>20.48</v>
      </c>
      <c r="I12" s="20">
        <v>26.18</v>
      </c>
      <c r="J12" s="20">
        <v>52.82</v>
      </c>
      <c r="K12" s="21">
        <v>21</v>
      </c>
      <c r="L12" s="20">
        <v>28.88</v>
      </c>
      <c r="M12" s="20">
        <v>51.55</v>
      </c>
      <c r="N12" s="21">
        <v>19.57</v>
      </c>
    </row>
    <row r="13" spans="1:14" x14ac:dyDescent="0.2">
      <c r="A13" s="22"/>
      <c r="B13" s="16" t="s">
        <v>24</v>
      </c>
      <c r="C13" s="23">
        <v>23.4</v>
      </c>
      <c r="D13" s="20">
        <v>51.81</v>
      </c>
      <c r="E13" s="21">
        <v>24.79</v>
      </c>
      <c r="F13" s="20">
        <v>32.29</v>
      </c>
      <c r="G13" s="20">
        <v>45.26</v>
      </c>
      <c r="H13" s="21">
        <v>22.44</v>
      </c>
      <c r="I13" s="20">
        <v>32.049999999999997</v>
      </c>
      <c r="J13" s="20">
        <v>47.5</v>
      </c>
      <c r="K13" s="21">
        <v>20.45</v>
      </c>
      <c r="L13" s="20">
        <v>31.84</v>
      </c>
      <c r="M13" s="20">
        <v>52.24</v>
      </c>
      <c r="N13" s="21">
        <v>15.92</v>
      </c>
    </row>
    <row r="14" spans="1:14" x14ac:dyDescent="0.2">
      <c r="A14" s="15" t="s">
        <v>26</v>
      </c>
      <c r="B14" s="16" t="s">
        <v>27</v>
      </c>
      <c r="C14" s="23">
        <v>34.06</v>
      </c>
      <c r="D14" s="20">
        <v>48.92</v>
      </c>
      <c r="E14" s="21">
        <v>17.03</v>
      </c>
      <c r="F14" s="20">
        <v>44.88</v>
      </c>
      <c r="G14" s="20">
        <v>40.39</v>
      </c>
      <c r="H14" s="21">
        <v>14.72</v>
      </c>
      <c r="I14" s="20">
        <v>28.97</v>
      </c>
      <c r="J14" s="20">
        <v>57.79</v>
      </c>
      <c r="K14" s="21">
        <v>13.24</v>
      </c>
      <c r="L14" s="20">
        <v>30.73</v>
      </c>
      <c r="M14" s="20">
        <v>47.4</v>
      </c>
      <c r="N14" s="21">
        <v>21.88</v>
      </c>
    </row>
    <row r="15" spans="1:14" x14ac:dyDescent="0.2">
      <c r="A15" s="24"/>
      <c r="B15" s="16" t="s">
        <v>28</v>
      </c>
      <c r="C15" s="23">
        <v>24.51</v>
      </c>
      <c r="D15" s="20">
        <v>57.19</v>
      </c>
      <c r="E15" s="21">
        <v>18.3</v>
      </c>
      <c r="F15" s="20">
        <v>31.79</v>
      </c>
      <c r="G15" s="20">
        <v>50.84</v>
      </c>
      <c r="H15" s="21">
        <v>17.37</v>
      </c>
      <c r="I15" s="20">
        <v>23.06</v>
      </c>
      <c r="J15" s="20">
        <v>61.1</v>
      </c>
      <c r="K15" s="21">
        <v>15.83</v>
      </c>
      <c r="L15" s="20">
        <v>36.5</v>
      </c>
      <c r="M15" s="20">
        <v>52.19</v>
      </c>
      <c r="N15" s="21">
        <v>11.31</v>
      </c>
    </row>
    <row r="16" spans="1:14" x14ac:dyDescent="0.2">
      <c r="A16" s="15" t="s">
        <v>29</v>
      </c>
      <c r="B16" s="16" t="s">
        <v>30</v>
      </c>
      <c r="C16" s="23">
        <v>28.07</v>
      </c>
      <c r="D16" s="20">
        <v>54.82</v>
      </c>
      <c r="E16" s="20">
        <v>17.11</v>
      </c>
      <c r="F16" s="23">
        <v>30.32</v>
      </c>
      <c r="G16" s="20">
        <v>49.35</v>
      </c>
      <c r="H16" s="21">
        <v>20.32</v>
      </c>
      <c r="I16" s="26">
        <v>29.23</v>
      </c>
      <c r="J16" s="27">
        <v>56.92</v>
      </c>
      <c r="K16" s="28">
        <v>13.85</v>
      </c>
      <c r="L16" s="27">
        <v>31.36</v>
      </c>
      <c r="M16" s="27">
        <v>62.72</v>
      </c>
      <c r="N16" s="28">
        <v>5.92</v>
      </c>
    </row>
    <row r="17" spans="1:14" x14ac:dyDescent="0.2">
      <c r="A17" s="24"/>
      <c r="B17" s="16" t="s">
        <v>31</v>
      </c>
      <c r="C17" s="23">
        <v>30.68</v>
      </c>
      <c r="D17" s="20">
        <v>55.97</v>
      </c>
      <c r="E17" s="20">
        <v>13.35</v>
      </c>
      <c r="F17" s="23">
        <v>30.18</v>
      </c>
      <c r="G17" s="20">
        <v>57.21</v>
      </c>
      <c r="H17" s="21">
        <v>12.61</v>
      </c>
      <c r="I17" s="26">
        <v>35.19</v>
      </c>
      <c r="J17" s="27">
        <v>54.13</v>
      </c>
      <c r="K17" s="28">
        <v>10.68</v>
      </c>
      <c r="L17" s="27">
        <v>23.09</v>
      </c>
      <c r="M17" s="27">
        <v>66.739999999999995</v>
      </c>
      <c r="N17" s="28">
        <v>10.16</v>
      </c>
    </row>
    <row r="18" spans="1:14" x14ac:dyDescent="0.2">
      <c r="A18" s="15" t="s">
        <v>32</v>
      </c>
      <c r="B18" s="16" t="s">
        <v>33</v>
      </c>
      <c r="C18" s="23">
        <v>24.73</v>
      </c>
      <c r="D18" s="20">
        <v>60.22</v>
      </c>
      <c r="E18" s="21">
        <v>15.05</v>
      </c>
      <c r="F18" s="20">
        <v>33.06</v>
      </c>
      <c r="G18" s="20">
        <v>51.94</v>
      </c>
      <c r="H18" s="21">
        <v>15</v>
      </c>
      <c r="I18" s="23">
        <v>39.14</v>
      </c>
      <c r="J18" s="20">
        <v>52.02</v>
      </c>
      <c r="K18" s="21">
        <v>8.83</v>
      </c>
      <c r="L18" s="20">
        <v>36.72</v>
      </c>
      <c r="M18" s="20">
        <v>51.41</v>
      </c>
      <c r="N18" s="21">
        <v>11.86</v>
      </c>
    </row>
    <row r="19" spans="1:14" x14ac:dyDescent="0.2">
      <c r="A19" s="22"/>
      <c r="B19" s="16" t="s">
        <v>34</v>
      </c>
      <c r="C19" s="23">
        <v>30.47</v>
      </c>
      <c r="D19" s="20">
        <v>57.06</v>
      </c>
      <c r="E19" s="21">
        <v>12.47</v>
      </c>
      <c r="F19" s="20">
        <v>47.78</v>
      </c>
      <c r="G19" s="20">
        <v>42.6</v>
      </c>
      <c r="H19" s="21">
        <v>9.6199999999999992</v>
      </c>
      <c r="I19" s="23">
        <v>21.93</v>
      </c>
      <c r="J19" s="20">
        <v>62.36</v>
      </c>
      <c r="K19" s="21">
        <v>15.72</v>
      </c>
      <c r="L19" s="20">
        <v>25.37</v>
      </c>
      <c r="M19" s="20">
        <v>67.66</v>
      </c>
      <c r="N19" s="21">
        <v>6.97</v>
      </c>
    </row>
    <row r="20" spans="1:14" x14ac:dyDescent="0.2">
      <c r="A20" s="128" t="s">
        <v>102</v>
      </c>
      <c r="B20" s="56" t="s">
        <v>371</v>
      </c>
      <c r="C20" s="43">
        <v>27.52</v>
      </c>
      <c r="D20" s="40">
        <v>50</v>
      </c>
      <c r="E20" s="40">
        <v>22.48</v>
      </c>
      <c r="F20" s="43">
        <v>21.26</v>
      </c>
      <c r="G20" s="40">
        <v>58.23</v>
      </c>
      <c r="H20" s="44">
        <v>20.51</v>
      </c>
      <c r="I20" s="57">
        <v>21.14</v>
      </c>
      <c r="J20" s="50">
        <v>59.62</v>
      </c>
      <c r="K20" s="58">
        <v>19.239999999999998</v>
      </c>
      <c r="L20" s="50">
        <v>52.54</v>
      </c>
      <c r="M20" s="50">
        <v>31.36</v>
      </c>
      <c r="N20" s="28">
        <v>16.100000000000001</v>
      </c>
    </row>
    <row r="21" spans="1:14" x14ac:dyDescent="0.2">
      <c r="A21" s="128"/>
      <c r="B21" s="16" t="s">
        <v>372</v>
      </c>
      <c r="C21" s="23">
        <v>20.56</v>
      </c>
      <c r="D21" s="20">
        <v>61.21</v>
      </c>
      <c r="E21" s="20">
        <v>18.22</v>
      </c>
      <c r="F21" s="23">
        <v>27.04</v>
      </c>
      <c r="G21" s="20">
        <v>55.61</v>
      </c>
      <c r="H21" s="21">
        <v>17.350000000000001</v>
      </c>
      <c r="I21" s="26">
        <v>10.130000000000001</v>
      </c>
      <c r="J21" s="27">
        <v>71.75</v>
      </c>
      <c r="K21" s="28">
        <v>18.12</v>
      </c>
      <c r="L21" s="27">
        <v>22.11</v>
      </c>
      <c r="M21" s="27">
        <v>59.35</v>
      </c>
      <c r="N21" s="28">
        <v>18.55</v>
      </c>
    </row>
    <row r="22" spans="1:14" ht="13.5" thickBot="1" x14ac:dyDescent="0.25">
      <c r="A22" s="130"/>
      <c r="B22" s="131" t="s">
        <v>387</v>
      </c>
      <c r="C22" s="132">
        <v>40</v>
      </c>
      <c r="D22" s="133">
        <v>47.27</v>
      </c>
      <c r="E22" s="133">
        <v>12.73</v>
      </c>
      <c r="F22" s="132">
        <v>51</v>
      </c>
      <c r="G22" s="133">
        <v>35.75</v>
      </c>
      <c r="H22" s="134">
        <v>13.25</v>
      </c>
      <c r="I22" s="135">
        <v>52.65</v>
      </c>
      <c r="J22" s="136">
        <v>33.630000000000003</v>
      </c>
      <c r="K22" s="136">
        <v>13.72</v>
      </c>
      <c r="L22" s="135">
        <v>40</v>
      </c>
      <c r="M22" s="136">
        <v>47.27</v>
      </c>
      <c r="N22" s="140">
        <v>12.73</v>
      </c>
    </row>
    <row r="23" spans="1:14" x14ac:dyDescent="0.2">
      <c r="A23" s="179" t="s">
        <v>392</v>
      </c>
      <c r="B23" s="180" t="s">
        <v>374</v>
      </c>
      <c r="C23" s="122">
        <v>37.619999999999997</v>
      </c>
      <c r="D23" s="122">
        <v>48.02</v>
      </c>
      <c r="E23" s="123">
        <v>14.36</v>
      </c>
      <c r="F23" s="122">
        <v>36.5</v>
      </c>
      <c r="G23" s="122">
        <v>42.31</v>
      </c>
      <c r="H23" s="123">
        <v>18.190000000000001</v>
      </c>
      <c r="I23" s="125">
        <v>43.44</v>
      </c>
      <c r="J23" s="125">
        <v>42.07</v>
      </c>
      <c r="K23" s="126">
        <v>14.48</v>
      </c>
      <c r="L23" s="152">
        <v>50.7</v>
      </c>
      <c r="M23" s="152">
        <v>38.03</v>
      </c>
      <c r="N23" s="127">
        <v>11.27</v>
      </c>
    </row>
    <row r="24" spans="1:14" x14ac:dyDescent="0.2">
      <c r="A24" s="184"/>
      <c r="B24" s="31" t="s">
        <v>376</v>
      </c>
      <c r="C24" s="114"/>
      <c r="D24" s="20"/>
      <c r="E24" s="21"/>
      <c r="F24" s="20"/>
      <c r="G24" s="20"/>
      <c r="H24" s="21"/>
      <c r="I24" s="38"/>
      <c r="J24" s="38"/>
      <c r="K24" s="39"/>
      <c r="L24" s="45"/>
      <c r="M24" s="45"/>
      <c r="N24" s="139"/>
    </row>
    <row r="25" spans="1:14" ht="13.5" thickBot="1" x14ac:dyDescent="0.25">
      <c r="A25" s="186"/>
      <c r="B25" s="187" t="s">
        <v>393</v>
      </c>
      <c r="C25" s="133"/>
      <c r="D25" s="203"/>
      <c r="E25" s="207"/>
      <c r="F25" s="203"/>
      <c r="G25" s="203"/>
      <c r="H25" s="207"/>
      <c r="I25" s="203"/>
      <c r="J25" s="203"/>
      <c r="K25" s="207"/>
      <c r="L25" s="209"/>
      <c r="M25" s="209"/>
      <c r="N25" s="211"/>
    </row>
    <row r="26" spans="1:14" x14ac:dyDescent="0.2">
      <c r="I26" s="33"/>
      <c r="J26" s="33"/>
      <c r="K26" s="33"/>
      <c r="L26" s="33"/>
      <c r="M26" s="33"/>
      <c r="N26" s="33"/>
    </row>
    <row r="27" spans="1:14" x14ac:dyDescent="0.2">
      <c r="I27" s="33"/>
      <c r="J27" s="33"/>
      <c r="K27" s="33"/>
      <c r="L27" s="33"/>
      <c r="M27" s="33"/>
      <c r="N27" s="33"/>
    </row>
    <row r="28" spans="1:14" x14ac:dyDescent="0.2">
      <c r="I28" s="33"/>
      <c r="J28" s="33"/>
      <c r="K28" s="33"/>
      <c r="L28" s="33"/>
      <c r="M28" s="33"/>
      <c r="N28" s="33"/>
    </row>
    <row r="30" spans="1:14" x14ac:dyDescent="0.2">
      <c r="C30" s="35" t="s">
        <v>35</v>
      </c>
      <c r="D30" s="35"/>
      <c r="E30" s="36"/>
      <c r="F30" s="36"/>
      <c r="G30" s="36"/>
      <c r="H30" s="36"/>
      <c r="I30" s="36"/>
      <c r="J30" s="36"/>
      <c r="K30" s="36"/>
    </row>
    <row r="31" spans="1:14" x14ac:dyDescent="0.2">
      <c r="C31" s="35" t="s">
        <v>36</v>
      </c>
      <c r="D31" s="36"/>
      <c r="E31" s="36"/>
      <c r="F31" s="36"/>
      <c r="G31" s="36"/>
      <c r="H31" s="36"/>
      <c r="I31" s="36"/>
      <c r="J31" s="36"/>
      <c r="K31" s="36"/>
    </row>
  </sheetData>
  <mergeCells count="4">
    <mergeCell ref="C4:E4"/>
    <mergeCell ref="F4:H4"/>
    <mergeCell ref="I4:K4"/>
    <mergeCell ref="L4:N4"/>
  </mergeCells>
  <phoneticPr fontId="4" type="noConversion"/>
  <pageMargins left="0.25" right="0.25" top="0.75" bottom="0.75" header="0.3" footer="0.3"/>
  <pageSetup paperSize="5" scale="80" orientation="landscape"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P36"/>
  <sheetViews>
    <sheetView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11" defaultRowHeight="12.75" x14ac:dyDescent="0.2"/>
  <cols>
    <col min="1" max="2" width="11" style="9"/>
    <col min="3" max="41" width="8.375" style="10" customWidth="1"/>
    <col min="42" max="16384" width="11" style="9"/>
  </cols>
  <sheetData>
    <row r="1" spans="1:41" x14ac:dyDescent="0.2">
      <c r="A1" s="8" t="s">
        <v>266</v>
      </c>
    </row>
    <row r="2" spans="1:41" x14ac:dyDescent="0.2">
      <c r="A2" s="8" t="s">
        <v>267</v>
      </c>
    </row>
    <row r="4" spans="1:41" ht="71.099999999999994" customHeight="1" x14ac:dyDescent="0.2">
      <c r="C4" s="244" t="s">
        <v>268</v>
      </c>
      <c r="D4" s="245"/>
      <c r="E4" s="246"/>
      <c r="F4" s="247" t="s">
        <v>269</v>
      </c>
      <c r="G4" s="245"/>
      <c r="H4" s="246"/>
      <c r="I4" s="244" t="s">
        <v>270</v>
      </c>
      <c r="J4" s="245"/>
      <c r="K4" s="246"/>
      <c r="L4" s="247" t="s">
        <v>271</v>
      </c>
      <c r="M4" s="245"/>
      <c r="N4" s="246"/>
      <c r="O4" s="244" t="s">
        <v>272</v>
      </c>
      <c r="P4" s="245"/>
      <c r="Q4" s="246"/>
      <c r="R4" s="247" t="s">
        <v>273</v>
      </c>
      <c r="S4" s="245"/>
      <c r="T4" s="246"/>
      <c r="U4" s="244" t="s">
        <v>274</v>
      </c>
      <c r="V4" s="245"/>
      <c r="W4" s="246"/>
      <c r="X4" s="247" t="s">
        <v>275</v>
      </c>
      <c r="Y4" s="245"/>
      <c r="Z4" s="246"/>
      <c r="AA4" s="244" t="s">
        <v>276</v>
      </c>
      <c r="AB4" s="245"/>
      <c r="AC4" s="246"/>
      <c r="AD4" s="247" t="s">
        <v>277</v>
      </c>
      <c r="AE4" s="245"/>
      <c r="AF4" s="246"/>
      <c r="AG4" s="244" t="s">
        <v>278</v>
      </c>
      <c r="AH4" s="245"/>
      <c r="AI4" s="246"/>
      <c r="AJ4" s="247" t="s">
        <v>279</v>
      </c>
      <c r="AK4" s="245"/>
      <c r="AL4" s="246"/>
      <c r="AM4" s="247" t="s">
        <v>280</v>
      </c>
      <c r="AN4" s="245"/>
      <c r="AO4" s="246"/>
    </row>
    <row r="5" spans="1:41"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2" t="s">
        <v>10</v>
      </c>
      <c r="V5" s="13" t="s">
        <v>11</v>
      </c>
      <c r="W5" s="14" t="s">
        <v>12</v>
      </c>
      <c r="X5" s="13" t="s">
        <v>10</v>
      </c>
      <c r="Y5" s="13" t="s">
        <v>11</v>
      </c>
      <c r="Z5" s="14" t="s">
        <v>12</v>
      </c>
      <c r="AA5" s="12" t="s">
        <v>10</v>
      </c>
      <c r="AB5" s="13" t="s">
        <v>11</v>
      </c>
      <c r="AC5" s="14" t="s">
        <v>12</v>
      </c>
      <c r="AD5" s="13" t="s">
        <v>10</v>
      </c>
      <c r="AE5" s="13" t="s">
        <v>11</v>
      </c>
      <c r="AF5" s="14" t="s">
        <v>12</v>
      </c>
      <c r="AG5" s="12" t="s">
        <v>10</v>
      </c>
      <c r="AH5" s="13" t="s">
        <v>11</v>
      </c>
      <c r="AI5" s="14" t="s">
        <v>12</v>
      </c>
      <c r="AJ5" s="13" t="s">
        <v>10</v>
      </c>
      <c r="AK5" s="13" t="s">
        <v>11</v>
      </c>
      <c r="AL5" s="14" t="s">
        <v>12</v>
      </c>
      <c r="AM5" s="13" t="s">
        <v>10</v>
      </c>
      <c r="AN5" s="13" t="s">
        <v>11</v>
      </c>
      <c r="AO5" s="14" t="s">
        <v>12</v>
      </c>
    </row>
    <row r="6" spans="1:41" x14ac:dyDescent="0.2">
      <c r="A6" s="15" t="s">
        <v>13</v>
      </c>
      <c r="B6" s="16" t="s">
        <v>14</v>
      </c>
      <c r="C6" s="23">
        <v>62.57</v>
      </c>
      <c r="D6" s="20">
        <v>28.56</v>
      </c>
      <c r="E6" s="21">
        <v>8.89</v>
      </c>
      <c r="F6" s="20">
        <v>100</v>
      </c>
      <c r="G6" s="20">
        <v>0</v>
      </c>
      <c r="H6" s="21">
        <v>0</v>
      </c>
      <c r="I6" s="17">
        <v>0</v>
      </c>
      <c r="J6" s="18">
        <v>0</v>
      </c>
      <c r="K6" s="19">
        <v>0</v>
      </c>
      <c r="L6" s="17">
        <v>0</v>
      </c>
      <c r="M6" s="18">
        <v>0</v>
      </c>
      <c r="N6" s="19">
        <v>0</v>
      </c>
      <c r="O6" s="17">
        <v>0</v>
      </c>
      <c r="P6" s="18">
        <v>0</v>
      </c>
      <c r="Q6" s="19">
        <v>0</v>
      </c>
      <c r="R6" s="20">
        <v>100</v>
      </c>
      <c r="S6" s="20">
        <v>0</v>
      </c>
      <c r="T6" s="21">
        <v>0</v>
      </c>
      <c r="U6" s="17">
        <v>0</v>
      </c>
      <c r="V6" s="18">
        <v>0</v>
      </c>
      <c r="W6" s="19">
        <v>0</v>
      </c>
      <c r="X6" s="17">
        <v>0</v>
      </c>
      <c r="Y6" s="18">
        <v>0</v>
      </c>
      <c r="Z6" s="19">
        <v>0</v>
      </c>
      <c r="AA6" s="17">
        <v>0</v>
      </c>
      <c r="AB6" s="18">
        <v>0</v>
      </c>
      <c r="AC6" s="19">
        <v>0</v>
      </c>
      <c r="AD6" s="17">
        <v>0</v>
      </c>
      <c r="AE6" s="18">
        <v>0</v>
      </c>
      <c r="AF6" s="19">
        <v>0</v>
      </c>
      <c r="AG6" s="17">
        <v>0</v>
      </c>
      <c r="AH6" s="18">
        <v>0</v>
      </c>
      <c r="AI6" s="19">
        <v>0</v>
      </c>
      <c r="AJ6" s="20">
        <v>0</v>
      </c>
      <c r="AK6" s="20">
        <v>100</v>
      </c>
      <c r="AL6" s="21">
        <v>0</v>
      </c>
      <c r="AM6" s="20">
        <v>12.5</v>
      </c>
      <c r="AN6" s="20">
        <v>87.5</v>
      </c>
      <c r="AO6" s="21">
        <v>0</v>
      </c>
    </row>
    <row r="7" spans="1:41" x14ac:dyDescent="0.2">
      <c r="A7" s="22"/>
      <c r="B7" s="16" t="s">
        <v>15</v>
      </c>
      <c r="C7" s="23">
        <v>43.18</v>
      </c>
      <c r="D7" s="20">
        <v>48.87</v>
      </c>
      <c r="E7" s="21">
        <v>7.95</v>
      </c>
      <c r="F7" s="17">
        <v>0</v>
      </c>
      <c r="G7" s="18">
        <v>0</v>
      </c>
      <c r="H7" s="19">
        <v>0</v>
      </c>
      <c r="I7" s="17">
        <v>0</v>
      </c>
      <c r="J7" s="18">
        <v>0</v>
      </c>
      <c r="K7" s="19">
        <v>0</v>
      </c>
      <c r="L7" s="17">
        <v>0</v>
      </c>
      <c r="M7" s="18">
        <v>0</v>
      </c>
      <c r="N7" s="19">
        <v>0</v>
      </c>
      <c r="O7" s="17">
        <v>0</v>
      </c>
      <c r="P7" s="18">
        <v>0</v>
      </c>
      <c r="Q7" s="19">
        <v>0</v>
      </c>
      <c r="R7" s="20">
        <v>66.67</v>
      </c>
      <c r="S7" s="20">
        <v>33.33</v>
      </c>
      <c r="T7" s="21">
        <v>0</v>
      </c>
      <c r="U7" s="23">
        <v>41.33</v>
      </c>
      <c r="V7" s="20">
        <v>58.67</v>
      </c>
      <c r="W7" s="21">
        <v>0</v>
      </c>
      <c r="X7" s="20">
        <v>43.33</v>
      </c>
      <c r="Y7" s="20">
        <v>58.67</v>
      </c>
      <c r="Z7" s="21">
        <v>0</v>
      </c>
      <c r="AA7" s="23">
        <v>58.82</v>
      </c>
      <c r="AB7" s="20">
        <v>41.18</v>
      </c>
      <c r="AC7" s="21">
        <v>0</v>
      </c>
      <c r="AD7" s="20">
        <v>0</v>
      </c>
      <c r="AE7" s="20">
        <v>86.36</v>
      </c>
      <c r="AF7" s="21">
        <v>13.64</v>
      </c>
      <c r="AG7" s="17">
        <v>0</v>
      </c>
      <c r="AH7" s="18">
        <v>0</v>
      </c>
      <c r="AI7" s="19">
        <v>0</v>
      </c>
      <c r="AJ7" s="20">
        <v>0</v>
      </c>
      <c r="AK7" s="20">
        <v>86.36</v>
      </c>
      <c r="AL7" s="21">
        <v>13.64</v>
      </c>
      <c r="AM7" s="20">
        <v>92.86</v>
      </c>
      <c r="AN7" s="20">
        <v>7.14</v>
      </c>
      <c r="AO7" s="21">
        <v>0</v>
      </c>
    </row>
    <row r="8" spans="1:41" x14ac:dyDescent="0.2">
      <c r="A8" s="15" t="s">
        <v>16</v>
      </c>
      <c r="B8" s="16" t="s">
        <v>17</v>
      </c>
      <c r="C8" s="23">
        <v>44.09</v>
      </c>
      <c r="D8" s="20">
        <v>34.799999999999997</v>
      </c>
      <c r="E8" s="21">
        <v>21.11</v>
      </c>
      <c r="F8" s="17">
        <v>0</v>
      </c>
      <c r="G8" s="18">
        <v>0</v>
      </c>
      <c r="H8" s="19">
        <v>0</v>
      </c>
      <c r="I8" s="23">
        <v>87.5</v>
      </c>
      <c r="J8" s="20">
        <v>12.5</v>
      </c>
      <c r="K8" s="21">
        <v>0</v>
      </c>
      <c r="L8" s="17">
        <v>0</v>
      </c>
      <c r="M8" s="18">
        <v>0</v>
      </c>
      <c r="N8" s="19">
        <v>0</v>
      </c>
      <c r="O8" s="23">
        <v>69.05</v>
      </c>
      <c r="P8" s="20">
        <v>21.35</v>
      </c>
      <c r="Q8" s="21">
        <v>9.61</v>
      </c>
      <c r="R8" s="20">
        <v>82.69</v>
      </c>
      <c r="S8" s="20">
        <v>15.39</v>
      </c>
      <c r="T8" s="21">
        <v>1.93</v>
      </c>
      <c r="U8" s="23">
        <v>56.67</v>
      </c>
      <c r="V8" s="20">
        <v>41.11</v>
      </c>
      <c r="W8" s="21">
        <v>2.2200000000000002</v>
      </c>
      <c r="X8" s="20">
        <v>54.79</v>
      </c>
      <c r="Y8" s="20">
        <v>42.47</v>
      </c>
      <c r="Z8" s="21">
        <v>2.74</v>
      </c>
      <c r="AA8" s="17">
        <v>0</v>
      </c>
      <c r="AB8" s="18">
        <v>0</v>
      </c>
      <c r="AC8" s="19">
        <v>0</v>
      </c>
      <c r="AD8" s="17">
        <v>0</v>
      </c>
      <c r="AE8" s="18">
        <v>0</v>
      </c>
      <c r="AF8" s="19">
        <v>0</v>
      </c>
      <c r="AG8" s="17">
        <v>0</v>
      </c>
      <c r="AH8" s="18">
        <v>0</v>
      </c>
      <c r="AI8" s="19">
        <v>0</v>
      </c>
      <c r="AJ8" s="20">
        <v>87.5</v>
      </c>
      <c r="AK8" s="20">
        <v>12.5</v>
      </c>
      <c r="AL8" s="21">
        <v>0</v>
      </c>
      <c r="AM8" s="20">
        <v>93.75</v>
      </c>
      <c r="AN8" s="20">
        <v>6.25</v>
      </c>
      <c r="AO8" s="21">
        <v>0</v>
      </c>
    </row>
    <row r="9" spans="1:41" x14ac:dyDescent="0.2">
      <c r="A9" s="22"/>
      <c r="B9" s="16" t="s">
        <v>18</v>
      </c>
      <c r="C9" s="17">
        <v>0</v>
      </c>
      <c r="D9" s="18">
        <v>0</v>
      </c>
      <c r="E9" s="19">
        <v>0</v>
      </c>
      <c r="F9" s="17">
        <v>0</v>
      </c>
      <c r="G9" s="18">
        <v>0</v>
      </c>
      <c r="H9" s="19">
        <v>0</v>
      </c>
      <c r="I9" s="17">
        <v>0</v>
      </c>
      <c r="J9" s="18">
        <v>0</v>
      </c>
      <c r="K9" s="19">
        <v>0</v>
      </c>
      <c r="L9" s="20">
        <v>0</v>
      </c>
      <c r="M9" s="20">
        <v>100</v>
      </c>
      <c r="N9" s="21">
        <v>0</v>
      </c>
      <c r="O9" s="23">
        <v>36.450000000000003</v>
      </c>
      <c r="P9" s="20">
        <v>54.24</v>
      </c>
      <c r="Q9" s="21">
        <v>9.32</v>
      </c>
      <c r="R9" s="20">
        <v>69.05</v>
      </c>
      <c r="S9" s="20">
        <v>30.95</v>
      </c>
      <c r="T9" s="21">
        <v>0</v>
      </c>
      <c r="U9" s="17">
        <v>0</v>
      </c>
      <c r="V9" s="18">
        <v>0</v>
      </c>
      <c r="W9" s="19">
        <v>0</v>
      </c>
      <c r="X9" s="17">
        <v>0</v>
      </c>
      <c r="Y9" s="18">
        <v>0</v>
      </c>
      <c r="Z9" s="19">
        <v>0</v>
      </c>
      <c r="AA9" s="23">
        <v>0</v>
      </c>
      <c r="AB9" s="20">
        <v>100</v>
      </c>
      <c r="AC9" s="21">
        <v>0</v>
      </c>
      <c r="AD9" s="20">
        <v>100</v>
      </c>
      <c r="AE9" s="20">
        <v>0</v>
      </c>
      <c r="AF9" s="21">
        <v>0</v>
      </c>
      <c r="AG9" s="23">
        <v>33.33</v>
      </c>
      <c r="AH9" s="20">
        <v>66.67</v>
      </c>
      <c r="AI9" s="21">
        <v>0</v>
      </c>
      <c r="AJ9" s="20">
        <v>33.33</v>
      </c>
      <c r="AK9" s="20">
        <v>66.67</v>
      </c>
      <c r="AL9" s="21">
        <v>0</v>
      </c>
      <c r="AM9" s="20">
        <v>60.19</v>
      </c>
      <c r="AN9" s="20">
        <v>39.81</v>
      </c>
      <c r="AO9" s="21">
        <v>0</v>
      </c>
    </row>
    <row r="10" spans="1:41" x14ac:dyDescent="0.2">
      <c r="A10" s="15" t="s">
        <v>19</v>
      </c>
      <c r="B10" s="16" t="s">
        <v>20</v>
      </c>
      <c r="C10" s="17">
        <v>0</v>
      </c>
      <c r="D10" s="18">
        <v>0</v>
      </c>
      <c r="E10" s="19">
        <v>0</v>
      </c>
      <c r="F10" s="17">
        <v>0</v>
      </c>
      <c r="G10" s="18">
        <v>0</v>
      </c>
      <c r="H10" s="19">
        <v>0</v>
      </c>
      <c r="I10" s="23">
        <v>7.41</v>
      </c>
      <c r="J10" s="20">
        <v>85.19</v>
      </c>
      <c r="K10" s="21">
        <v>7.41</v>
      </c>
      <c r="L10" s="17">
        <v>0</v>
      </c>
      <c r="M10" s="18">
        <v>0</v>
      </c>
      <c r="N10" s="19">
        <v>0</v>
      </c>
      <c r="O10" s="23">
        <v>47.59</v>
      </c>
      <c r="P10" s="20">
        <v>32.770000000000003</v>
      </c>
      <c r="Q10" s="21">
        <v>19.649999999999999</v>
      </c>
      <c r="R10" s="20">
        <v>38.130000000000003</v>
      </c>
      <c r="S10" s="20">
        <v>67.87</v>
      </c>
      <c r="T10" s="21">
        <v>0</v>
      </c>
      <c r="U10" s="23">
        <v>31.96</v>
      </c>
      <c r="V10" s="20">
        <v>67.010000000000005</v>
      </c>
      <c r="W10" s="21">
        <v>1.03</v>
      </c>
      <c r="X10" s="20">
        <v>39.24</v>
      </c>
      <c r="Y10" s="20">
        <v>60.76</v>
      </c>
      <c r="Z10" s="21">
        <v>0</v>
      </c>
      <c r="AA10" s="17">
        <v>0</v>
      </c>
      <c r="AB10" s="18">
        <v>0</v>
      </c>
      <c r="AC10" s="19">
        <v>0</v>
      </c>
      <c r="AD10" s="17">
        <v>0</v>
      </c>
      <c r="AE10" s="18">
        <v>0</v>
      </c>
      <c r="AF10" s="19">
        <v>0</v>
      </c>
      <c r="AG10" s="17">
        <v>0</v>
      </c>
      <c r="AH10" s="18">
        <v>0</v>
      </c>
      <c r="AI10" s="19">
        <v>0</v>
      </c>
      <c r="AJ10" s="20">
        <v>6.35</v>
      </c>
      <c r="AK10" s="20">
        <v>84.13</v>
      </c>
      <c r="AL10" s="21">
        <v>9.52</v>
      </c>
      <c r="AM10" s="20">
        <v>53.41</v>
      </c>
      <c r="AN10" s="20">
        <v>42.29</v>
      </c>
      <c r="AO10" s="21">
        <v>4.3</v>
      </c>
    </row>
    <row r="11" spans="1:41" x14ac:dyDescent="0.2">
      <c r="A11" s="22"/>
      <c r="B11" s="16" t="s">
        <v>21</v>
      </c>
      <c r="C11" s="23">
        <v>59.34</v>
      </c>
      <c r="D11" s="20">
        <v>35.47</v>
      </c>
      <c r="E11" s="21">
        <v>5.2</v>
      </c>
      <c r="F11" s="20">
        <v>26.67</v>
      </c>
      <c r="G11" s="20">
        <v>66.67</v>
      </c>
      <c r="H11" s="21">
        <v>6.67</v>
      </c>
      <c r="I11" s="17">
        <v>0</v>
      </c>
      <c r="J11" s="18">
        <v>0</v>
      </c>
      <c r="K11" s="19">
        <v>0</v>
      </c>
      <c r="L11" s="20">
        <v>15.38</v>
      </c>
      <c r="M11" s="20">
        <v>84.62</v>
      </c>
      <c r="N11" s="21">
        <v>0</v>
      </c>
      <c r="O11" s="23">
        <v>59.11</v>
      </c>
      <c r="P11" s="20">
        <v>35.380000000000003</v>
      </c>
      <c r="Q11" s="21">
        <v>5.52</v>
      </c>
      <c r="R11" s="20">
        <v>11.11</v>
      </c>
      <c r="S11" s="20">
        <v>89.89</v>
      </c>
      <c r="T11" s="21">
        <v>0</v>
      </c>
      <c r="U11" s="23">
        <v>12.82</v>
      </c>
      <c r="V11" s="20">
        <v>82.05</v>
      </c>
      <c r="W11" s="21">
        <v>5.13</v>
      </c>
      <c r="X11" s="20">
        <v>12.82</v>
      </c>
      <c r="Y11" s="20">
        <v>82.05</v>
      </c>
      <c r="Z11" s="21">
        <v>5.13</v>
      </c>
      <c r="AA11" s="23">
        <v>7.69</v>
      </c>
      <c r="AB11" s="20">
        <v>92.31</v>
      </c>
      <c r="AC11" s="21">
        <v>0</v>
      </c>
      <c r="AD11" s="20">
        <v>28.57</v>
      </c>
      <c r="AE11" s="20">
        <v>71.430000000000007</v>
      </c>
      <c r="AF11" s="21">
        <v>0</v>
      </c>
      <c r="AG11" s="23">
        <v>15.38</v>
      </c>
      <c r="AH11" s="20">
        <v>84.62</v>
      </c>
      <c r="AI11" s="21">
        <v>0</v>
      </c>
      <c r="AJ11" s="20">
        <v>18.87</v>
      </c>
      <c r="AK11" s="20">
        <v>81.13</v>
      </c>
      <c r="AL11" s="21">
        <v>0</v>
      </c>
      <c r="AM11" s="20">
        <v>16.920000000000002</v>
      </c>
      <c r="AN11" s="20">
        <v>81.58</v>
      </c>
      <c r="AO11" s="21">
        <v>1.5</v>
      </c>
    </row>
    <row r="12" spans="1:41" x14ac:dyDescent="0.2">
      <c r="A12" s="15" t="s">
        <v>22</v>
      </c>
      <c r="B12" s="16" t="s">
        <v>23</v>
      </c>
      <c r="C12" s="23">
        <v>22.77</v>
      </c>
      <c r="D12" s="20">
        <v>65.2</v>
      </c>
      <c r="E12" s="21">
        <v>12.03</v>
      </c>
      <c r="F12" s="17">
        <v>0</v>
      </c>
      <c r="G12" s="18">
        <v>0</v>
      </c>
      <c r="H12" s="19">
        <v>0</v>
      </c>
      <c r="I12" s="23">
        <v>0</v>
      </c>
      <c r="J12" s="20">
        <v>100</v>
      </c>
      <c r="K12" s="21">
        <v>0</v>
      </c>
      <c r="L12" s="17">
        <v>0</v>
      </c>
      <c r="M12" s="18">
        <v>0</v>
      </c>
      <c r="N12" s="19">
        <v>0</v>
      </c>
      <c r="O12" s="23">
        <v>25.89</v>
      </c>
      <c r="P12" s="20">
        <v>59.42</v>
      </c>
      <c r="Q12" s="21">
        <v>14.69</v>
      </c>
      <c r="R12" s="20">
        <v>23.03</v>
      </c>
      <c r="S12" s="20">
        <v>76.97</v>
      </c>
      <c r="T12" s="21">
        <v>0</v>
      </c>
      <c r="U12" s="23">
        <v>13.95</v>
      </c>
      <c r="V12" s="20">
        <v>86.05</v>
      </c>
      <c r="W12" s="21">
        <v>0</v>
      </c>
      <c r="X12" s="20">
        <v>80</v>
      </c>
      <c r="Y12" s="20">
        <v>92</v>
      </c>
      <c r="Z12" s="21">
        <v>0</v>
      </c>
      <c r="AA12" s="23">
        <v>54.55</v>
      </c>
      <c r="AB12" s="20">
        <v>45.45</v>
      </c>
      <c r="AC12" s="21">
        <v>0</v>
      </c>
      <c r="AD12" s="17">
        <v>0</v>
      </c>
      <c r="AE12" s="18">
        <v>0</v>
      </c>
      <c r="AF12" s="19">
        <v>0</v>
      </c>
      <c r="AG12" s="17">
        <v>0</v>
      </c>
      <c r="AH12" s="18">
        <v>0</v>
      </c>
      <c r="AI12" s="19">
        <v>0</v>
      </c>
      <c r="AJ12" s="20">
        <v>6.06</v>
      </c>
      <c r="AK12" s="20">
        <v>93.94</v>
      </c>
      <c r="AL12" s="21">
        <v>0</v>
      </c>
      <c r="AM12" s="20">
        <v>10.66</v>
      </c>
      <c r="AN12" s="20">
        <v>89.34</v>
      </c>
      <c r="AO12" s="21">
        <v>0</v>
      </c>
    </row>
    <row r="13" spans="1:41" x14ac:dyDescent="0.2">
      <c r="A13" s="22"/>
      <c r="B13" s="16" t="s">
        <v>24</v>
      </c>
      <c r="C13" s="23">
        <v>42.64</v>
      </c>
      <c r="D13" s="20">
        <v>39.39</v>
      </c>
      <c r="E13" s="21">
        <v>17.98</v>
      </c>
      <c r="F13" s="20">
        <v>50</v>
      </c>
      <c r="G13" s="20">
        <v>50</v>
      </c>
      <c r="H13" s="21">
        <v>0</v>
      </c>
      <c r="I13" s="18">
        <v>0</v>
      </c>
      <c r="J13" s="18">
        <v>0</v>
      </c>
      <c r="K13" s="19">
        <v>0</v>
      </c>
      <c r="L13" s="20">
        <v>33.33</v>
      </c>
      <c r="M13" s="20">
        <v>64.709999999999994</v>
      </c>
      <c r="N13" s="21">
        <v>1.96</v>
      </c>
      <c r="O13" s="23">
        <v>43.4</v>
      </c>
      <c r="P13" s="20">
        <v>38.56</v>
      </c>
      <c r="Q13" s="21">
        <v>18.04</v>
      </c>
      <c r="R13" s="20">
        <v>97.78</v>
      </c>
      <c r="S13" s="20">
        <v>2.2200000000000002</v>
      </c>
      <c r="T13" s="21">
        <v>0</v>
      </c>
      <c r="U13" s="23">
        <v>79.41</v>
      </c>
      <c r="V13" s="20">
        <v>20.59</v>
      </c>
      <c r="W13" s="21">
        <v>0</v>
      </c>
      <c r="X13" s="20">
        <v>79.41</v>
      </c>
      <c r="Y13" s="20">
        <v>20.59</v>
      </c>
      <c r="Z13" s="21">
        <v>0</v>
      </c>
      <c r="AA13" s="23">
        <v>79.41</v>
      </c>
      <c r="AB13" s="20">
        <v>20.59</v>
      </c>
      <c r="AC13" s="21">
        <v>0</v>
      </c>
      <c r="AD13" s="20">
        <v>12</v>
      </c>
      <c r="AE13" s="20">
        <v>88</v>
      </c>
      <c r="AF13" s="21">
        <v>0</v>
      </c>
      <c r="AG13" s="23">
        <v>37.25</v>
      </c>
      <c r="AH13" s="20">
        <v>60.78</v>
      </c>
      <c r="AI13" s="21">
        <v>1.96</v>
      </c>
      <c r="AJ13" s="20">
        <v>32.64</v>
      </c>
      <c r="AK13" s="20">
        <v>65.97</v>
      </c>
      <c r="AL13" s="21">
        <v>1.39</v>
      </c>
      <c r="AM13" s="20">
        <v>41.72</v>
      </c>
      <c r="AN13" s="20">
        <v>56.95</v>
      </c>
      <c r="AO13" s="21">
        <v>1.32</v>
      </c>
    </row>
    <row r="14" spans="1:41" x14ac:dyDescent="0.2">
      <c r="A14" s="15" t="s">
        <v>26</v>
      </c>
      <c r="B14" s="16" t="s">
        <v>27</v>
      </c>
      <c r="C14" s="23">
        <v>47.65</v>
      </c>
      <c r="D14" s="20">
        <v>39.799999999999997</v>
      </c>
      <c r="E14" s="21">
        <v>12.55</v>
      </c>
      <c r="F14" s="18">
        <v>0</v>
      </c>
      <c r="G14" s="18">
        <v>0</v>
      </c>
      <c r="H14" s="19">
        <v>0</v>
      </c>
      <c r="I14" s="23">
        <v>41.18</v>
      </c>
      <c r="J14" s="20">
        <v>58.82</v>
      </c>
      <c r="K14" s="21">
        <v>0</v>
      </c>
      <c r="L14" s="18">
        <v>0</v>
      </c>
      <c r="M14" s="18">
        <v>0</v>
      </c>
      <c r="N14" s="19">
        <v>0</v>
      </c>
      <c r="O14" s="23">
        <v>49.77</v>
      </c>
      <c r="P14" s="20">
        <v>36.369999999999997</v>
      </c>
      <c r="Q14" s="21">
        <v>13.86</v>
      </c>
      <c r="R14" s="20">
        <v>37.5</v>
      </c>
      <c r="S14" s="20">
        <v>56.73</v>
      </c>
      <c r="T14" s="21">
        <v>5.77</v>
      </c>
      <c r="U14" s="23">
        <v>64.08</v>
      </c>
      <c r="V14" s="20">
        <v>33.1</v>
      </c>
      <c r="W14" s="21">
        <v>2.82</v>
      </c>
      <c r="X14" s="20">
        <v>64.08</v>
      </c>
      <c r="Y14" s="20">
        <v>33.1</v>
      </c>
      <c r="Z14" s="21">
        <v>2.82</v>
      </c>
      <c r="AA14" s="23">
        <v>100</v>
      </c>
      <c r="AB14" s="20">
        <v>0</v>
      </c>
      <c r="AC14" s="21">
        <v>0</v>
      </c>
      <c r="AD14" s="18">
        <v>0</v>
      </c>
      <c r="AE14" s="18">
        <v>0</v>
      </c>
      <c r="AF14" s="19">
        <v>0</v>
      </c>
      <c r="AG14" s="17">
        <v>0</v>
      </c>
      <c r="AH14" s="18">
        <v>0</v>
      </c>
      <c r="AI14" s="19">
        <v>0</v>
      </c>
      <c r="AJ14" s="20">
        <v>33.33</v>
      </c>
      <c r="AK14" s="20">
        <v>66.67</v>
      </c>
      <c r="AL14" s="21">
        <v>0</v>
      </c>
      <c r="AM14" s="20">
        <v>31.13</v>
      </c>
      <c r="AN14" s="20">
        <v>68.87</v>
      </c>
      <c r="AO14" s="21">
        <v>0</v>
      </c>
    </row>
    <row r="15" spans="1:41" x14ac:dyDescent="0.2">
      <c r="A15" s="24"/>
      <c r="B15" s="16" t="s">
        <v>28</v>
      </c>
      <c r="C15" s="23">
        <v>39.31</v>
      </c>
      <c r="D15" s="20">
        <v>48.61</v>
      </c>
      <c r="E15" s="21">
        <v>12.08</v>
      </c>
      <c r="F15" s="20">
        <v>66.67</v>
      </c>
      <c r="G15" s="20">
        <v>33.33</v>
      </c>
      <c r="H15" s="21">
        <v>0</v>
      </c>
      <c r="I15" s="17">
        <v>0</v>
      </c>
      <c r="J15" s="18">
        <v>0</v>
      </c>
      <c r="K15" s="19">
        <v>0</v>
      </c>
      <c r="L15" s="20">
        <v>74.069999999999993</v>
      </c>
      <c r="M15" s="20">
        <v>25.93</v>
      </c>
      <c r="N15" s="21">
        <v>0</v>
      </c>
      <c r="O15" s="23">
        <v>40.549999999999997</v>
      </c>
      <c r="P15" s="20">
        <v>46.85</v>
      </c>
      <c r="Q15" s="21">
        <v>12.61</v>
      </c>
      <c r="R15" s="20">
        <v>68.12</v>
      </c>
      <c r="S15" s="20">
        <v>31.88</v>
      </c>
      <c r="T15" s="21">
        <v>0</v>
      </c>
      <c r="U15" s="23">
        <v>100</v>
      </c>
      <c r="V15" s="20">
        <v>0</v>
      </c>
      <c r="W15" s="21">
        <v>0</v>
      </c>
      <c r="X15" s="20">
        <v>100</v>
      </c>
      <c r="Y15" s="20">
        <v>0</v>
      </c>
      <c r="Z15" s="21">
        <v>0</v>
      </c>
      <c r="AA15" s="23">
        <v>100</v>
      </c>
      <c r="AB15" s="20">
        <v>0</v>
      </c>
      <c r="AC15" s="21">
        <v>0</v>
      </c>
      <c r="AD15" s="20">
        <v>77.78</v>
      </c>
      <c r="AE15" s="20">
        <v>22.22</v>
      </c>
      <c r="AF15" s="21">
        <v>0</v>
      </c>
      <c r="AG15" s="23">
        <v>74.069999999999993</v>
      </c>
      <c r="AH15" s="20">
        <v>25.93</v>
      </c>
      <c r="AI15" s="21">
        <v>0</v>
      </c>
      <c r="AJ15" s="20">
        <v>74.069999999999993</v>
      </c>
      <c r="AK15" s="20">
        <v>25.93</v>
      </c>
      <c r="AL15" s="21">
        <v>0</v>
      </c>
      <c r="AM15" s="20">
        <v>66.239999999999995</v>
      </c>
      <c r="AN15" s="20">
        <v>33.76</v>
      </c>
      <c r="AO15" s="21">
        <v>0</v>
      </c>
    </row>
    <row r="16" spans="1:41" s="89" customFormat="1" x14ac:dyDescent="0.2">
      <c r="A16" s="79" t="s">
        <v>29</v>
      </c>
      <c r="B16" s="80" t="s">
        <v>30</v>
      </c>
      <c r="C16" s="23">
        <v>43.81</v>
      </c>
      <c r="D16" s="20">
        <v>48.44</v>
      </c>
      <c r="E16" s="21">
        <v>7.74</v>
      </c>
      <c r="F16" s="81">
        <v>0</v>
      </c>
      <c r="G16" s="81">
        <v>0</v>
      </c>
      <c r="H16" s="82">
        <v>0</v>
      </c>
      <c r="I16" s="83">
        <v>0</v>
      </c>
      <c r="J16" s="84">
        <v>100</v>
      </c>
      <c r="K16" s="85">
        <v>0</v>
      </c>
      <c r="L16" s="81">
        <v>0</v>
      </c>
      <c r="M16" s="81">
        <v>0</v>
      </c>
      <c r="N16" s="82">
        <v>0</v>
      </c>
      <c r="O16" s="86">
        <v>42.08</v>
      </c>
      <c r="P16" s="87">
        <v>49.32</v>
      </c>
      <c r="Q16" s="88">
        <v>8.61</v>
      </c>
      <c r="R16" s="87">
        <v>38.33</v>
      </c>
      <c r="S16" s="20">
        <v>53.33</v>
      </c>
      <c r="T16" s="21">
        <v>8.33</v>
      </c>
      <c r="U16" s="23">
        <v>45</v>
      </c>
      <c r="V16" s="20">
        <v>50</v>
      </c>
      <c r="W16" s="21">
        <v>5</v>
      </c>
      <c r="X16" s="20">
        <v>45</v>
      </c>
      <c r="Y16" s="20">
        <v>50</v>
      </c>
      <c r="Z16" s="21">
        <v>5</v>
      </c>
      <c r="AA16" s="23">
        <v>100</v>
      </c>
      <c r="AB16" s="20">
        <v>0</v>
      </c>
      <c r="AC16" s="21">
        <v>0</v>
      </c>
      <c r="AD16" s="18">
        <v>0</v>
      </c>
      <c r="AE16" s="18">
        <v>0</v>
      </c>
      <c r="AF16" s="19">
        <v>0</v>
      </c>
      <c r="AG16" s="18">
        <v>0</v>
      </c>
      <c r="AH16" s="18">
        <v>0</v>
      </c>
      <c r="AI16" s="19">
        <v>0</v>
      </c>
      <c r="AJ16" s="23">
        <v>0</v>
      </c>
      <c r="AK16" s="20">
        <v>100</v>
      </c>
      <c r="AL16" s="21">
        <v>0</v>
      </c>
      <c r="AM16" s="20">
        <v>29.69</v>
      </c>
      <c r="AN16" s="20">
        <v>70.31</v>
      </c>
      <c r="AO16" s="21">
        <v>0</v>
      </c>
    </row>
    <row r="17" spans="1:42" s="30" customFormat="1" x14ac:dyDescent="0.2">
      <c r="A17" s="24"/>
      <c r="B17" s="16" t="s">
        <v>31</v>
      </c>
      <c r="C17" s="23">
        <v>64.569999999999993</v>
      </c>
      <c r="D17" s="20">
        <v>31.23</v>
      </c>
      <c r="E17" s="20">
        <v>4.2</v>
      </c>
      <c r="F17" s="23">
        <v>40</v>
      </c>
      <c r="G17" s="20">
        <v>57.33</v>
      </c>
      <c r="H17" s="21">
        <v>2.67</v>
      </c>
      <c r="I17" s="52">
        <v>0</v>
      </c>
      <c r="J17" s="45">
        <v>0</v>
      </c>
      <c r="K17" s="46">
        <v>0</v>
      </c>
      <c r="L17" s="27">
        <v>90</v>
      </c>
      <c r="M17" s="27">
        <v>10</v>
      </c>
      <c r="N17" s="28">
        <v>0</v>
      </c>
      <c r="O17" s="43">
        <v>66.260000000000005</v>
      </c>
      <c r="P17" s="40">
        <v>29.57</v>
      </c>
      <c r="Q17" s="44">
        <v>4.17</v>
      </c>
      <c r="R17" s="40">
        <v>18.75</v>
      </c>
      <c r="S17" s="40">
        <v>81.25</v>
      </c>
      <c r="T17" s="44">
        <v>0</v>
      </c>
      <c r="U17" s="53">
        <v>0</v>
      </c>
      <c r="V17" s="54">
        <v>0</v>
      </c>
      <c r="W17" s="55">
        <v>0</v>
      </c>
      <c r="X17" s="54">
        <v>0</v>
      </c>
      <c r="Y17" s="54">
        <v>0</v>
      </c>
      <c r="Z17" s="55">
        <v>0</v>
      </c>
      <c r="AA17" s="53">
        <v>0</v>
      </c>
      <c r="AB17" s="54">
        <v>0</v>
      </c>
      <c r="AC17" s="55">
        <v>0</v>
      </c>
      <c r="AD17" s="40">
        <v>0</v>
      </c>
      <c r="AE17" s="40">
        <v>100</v>
      </c>
      <c r="AF17" s="44">
        <v>0</v>
      </c>
      <c r="AG17" s="43">
        <v>90</v>
      </c>
      <c r="AH17" s="40">
        <v>10</v>
      </c>
      <c r="AI17" s="44">
        <v>0</v>
      </c>
      <c r="AJ17" s="40">
        <v>60</v>
      </c>
      <c r="AK17" s="40">
        <v>40</v>
      </c>
      <c r="AL17" s="44">
        <v>0</v>
      </c>
      <c r="AM17" s="40">
        <v>51.09</v>
      </c>
      <c r="AN17" s="40">
        <v>48.91</v>
      </c>
      <c r="AO17" s="44">
        <v>0</v>
      </c>
    </row>
    <row r="18" spans="1:42" x14ac:dyDescent="0.2">
      <c r="A18" s="15" t="s">
        <v>32</v>
      </c>
      <c r="B18" s="16" t="s">
        <v>33</v>
      </c>
      <c r="C18" s="23">
        <v>61.96</v>
      </c>
      <c r="D18" s="20">
        <v>32.380000000000003</v>
      </c>
      <c r="E18" s="21">
        <v>5.65</v>
      </c>
      <c r="F18" s="17">
        <v>0</v>
      </c>
      <c r="G18" s="18">
        <v>0</v>
      </c>
      <c r="H18" s="19">
        <v>0</v>
      </c>
      <c r="I18" s="23">
        <v>36.36</v>
      </c>
      <c r="J18" s="20">
        <v>63.64</v>
      </c>
      <c r="K18" s="21">
        <v>0</v>
      </c>
      <c r="L18" s="17">
        <v>0</v>
      </c>
      <c r="M18" s="18">
        <v>0</v>
      </c>
      <c r="N18" s="19">
        <v>0</v>
      </c>
      <c r="O18" s="23">
        <v>63.58</v>
      </c>
      <c r="P18" s="20">
        <v>29.09</v>
      </c>
      <c r="Q18" s="21">
        <v>7.33</v>
      </c>
      <c r="R18" s="20">
        <v>36.36</v>
      </c>
      <c r="S18" s="20">
        <v>63.64</v>
      </c>
      <c r="T18" s="21">
        <v>0</v>
      </c>
      <c r="U18" s="23">
        <v>23.64</v>
      </c>
      <c r="V18" s="20">
        <v>67.27</v>
      </c>
      <c r="W18" s="21">
        <v>9.09</v>
      </c>
      <c r="X18" s="20">
        <v>23.64</v>
      </c>
      <c r="Y18" s="20">
        <v>67.27</v>
      </c>
      <c r="Z18" s="21">
        <v>9.09</v>
      </c>
      <c r="AA18" s="23">
        <v>0</v>
      </c>
      <c r="AB18" s="20">
        <v>100</v>
      </c>
      <c r="AC18" s="21">
        <v>0</v>
      </c>
      <c r="AD18" s="17">
        <v>0</v>
      </c>
      <c r="AE18" s="18">
        <v>0</v>
      </c>
      <c r="AF18" s="19">
        <v>0</v>
      </c>
      <c r="AG18" s="17">
        <v>0</v>
      </c>
      <c r="AH18" s="18">
        <v>0</v>
      </c>
      <c r="AI18" s="19">
        <v>0</v>
      </c>
      <c r="AJ18" s="20">
        <v>54.55</v>
      </c>
      <c r="AK18" s="20">
        <v>45.45</v>
      </c>
      <c r="AL18" s="21">
        <v>0</v>
      </c>
      <c r="AM18" s="20">
        <v>65.53</v>
      </c>
      <c r="AN18" s="20">
        <v>34.47</v>
      </c>
      <c r="AO18" s="21">
        <v>0</v>
      </c>
    </row>
    <row r="19" spans="1:42" x14ac:dyDescent="0.2">
      <c r="A19" s="22"/>
      <c r="B19" s="16" t="s">
        <v>34</v>
      </c>
      <c r="C19" s="23">
        <v>66.510000000000005</v>
      </c>
      <c r="D19" s="20">
        <v>28.72</v>
      </c>
      <c r="E19" s="21">
        <v>4.7699999999999996</v>
      </c>
      <c r="F19" s="20">
        <v>77.78</v>
      </c>
      <c r="G19" s="20">
        <v>22.22</v>
      </c>
      <c r="H19" s="21">
        <v>0</v>
      </c>
      <c r="I19" s="17">
        <v>0</v>
      </c>
      <c r="J19" s="18">
        <v>0</v>
      </c>
      <c r="K19" s="19">
        <v>0</v>
      </c>
      <c r="L19" s="20" t="s">
        <v>281</v>
      </c>
      <c r="M19" s="20">
        <v>29.63</v>
      </c>
      <c r="N19" s="21">
        <v>0</v>
      </c>
      <c r="O19" s="23">
        <v>67.650000000000006</v>
      </c>
      <c r="P19" s="20">
        <v>27.47</v>
      </c>
      <c r="Q19" s="21">
        <v>4.88</v>
      </c>
      <c r="R19" s="20">
        <v>45.45</v>
      </c>
      <c r="S19" s="20">
        <v>54.55</v>
      </c>
      <c r="T19" s="21">
        <v>0</v>
      </c>
      <c r="U19" s="17">
        <v>0</v>
      </c>
      <c r="V19" s="18">
        <v>0</v>
      </c>
      <c r="W19" s="19">
        <v>0</v>
      </c>
      <c r="X19" s="18">
        <v>0</v>
      </c>
      <c r="Y19" s="18">
        <v>0</v>
      </c>
      <c r="Z19" s="19">
        <v>0</v>
      </c>
      <c r="AA19" s="17">
        <v>0</v>
      </c>
      <c r="AB19" s="18">
        <v>0</v>
      </c>
      <c r="AC19" s="19">
        <v>0</v>
      </c>
      <c r="AD19" s="20">
        <v>0</v>
      </c>
      <c r="AE19" s="20">
        <v>100</v>
      </c>
      <c r="AF19" s="21">
        <v>0</v>
      </c>
      <c r="AG19" s="23">
        <v>70.37</v>
      </c>
      <c r="AH19" s="20">
        <v>29.63</v>
      </c>
      <c r="AI19" s="21">
        <v>0</v>
      </c>
      <c r="AJ19" s="20">
        <v>59.72</v>
      </c>
      <c r="AK19" s="20">
        <v>40.28</v>
      </c>
      <c r="AL19" s="21">
        <v>0</v>
      </c>
      <c r="AM19" s="20">
        <v>64.84</v>
      </c>
      <c r="AN19" s="20">
        <v>35.159999999999997</v>
      </c>
      <c r="AO19" s="21">
        <v>0</v>
      </c>
    </row>
    <row r="20" spans="1:42" x14ac:dyDescent="0.2">
      <c r="A20" s="128" t="s">
        <v>102</v>
      </c>
      <c r="B20" s="56" t="s">
        <v>371</v>
      </c>
      <c r="C20" s="43">
        <v>65.540000000000006</v>
      </c>
      <c r="D20" s="40">
        <v>27.96</v>
      </c>
      <c r="E20" s="40">
        <v>7.5</v>
      </c>
      <c r="F20" s="53">
        <v>0</v>
      </c>
      <c r="G20" s="54">
        <v>0</v>
      </c>
      <c r="H20" s="55">
        <v>0</v>
      </c>
      <c r="I20" s="57">
        <v>57.14</v>
      </c>
      <c r="J20" s="50">
        <v>42.86</v>
      </c>
      <c r="K20" s="58">
        <v>0</v>
      </c>
      <c r="L20" s="53">
        <v>0</v>
      </c>
      <c r="M20" s="54">
        <v>0</v>
      </c>
      <c r="N20" s="55">
        <v>0</v>
      </c>
      <c r="O20" s="50">
        <v>61.02</v>
      </c>
      <c r="P20" s="50">
        <v>30.75</v>
      </c>
      <c r="Q20" s="58">
        <v>8.23</v>
      </c>
      <c r="R20" s="50">
        <v>88</v>
      </c>
      <c r="S20" s="50">
        <v>12</v>
      </c>
      <c r="T20" s="58">
        <v>0</v>
      </c>
      <c r="U20" s="50">
        <v>88.57</v>
      </c>
      <c r="V20" s="50">
        <v>5.71</v>
      </c>
      <c r="W20" s="58">
        <v>5.71</v>
      </c>
      <c r="X20" s="50">
        <v>88.57</v>
      </c>
      <c r="Y20" s="50">
        <v>5.71</v>
      </c>
      <c r="Z20" s="58">
        <v>5.71</v>
      </c>
      <c r="AA20" s="50">
        <v>100</v>
      </c>
      <c r="AB20" s="50">
        <v>0</v>
      </c>
      <c r="AC20" s="58">
        <v>0</v>
      </c>
      <c r="AD20" s="53">
        <v>0</v>
      </c>
      <c r="AE20" s="54">
        <v>0</v>
      </c>
      <c r="AF20" s="55">
        <v>0</v>
      </c>
      <c r="AG20" s="53">
        <v>0</v>
      </c>
      <c r="AH20" s="54">
        <v>0</v>
      </c>
      <c r="AI20" s="55">
        <v>0</v>
      </c>
      <c r="AJ20" s="50">
        <v>47.62</v>
      </c>
      <c r="AK20" s="50">
        <v>52.38</v>
      </c>
      <c r="AL20" s="58">
        <v>0</v>
      </c>
      <c r="AM20" s="50">
        <v>84.52</v>
      </c>
      <c r="AN20" s="50">
        <v>15.48</v>
      </c>
      <c r="AO20" s="214">
        <v>0</v>
      </c>
    </row>
    <row r="21" spans="1:42" x14ac:dyDescent="0.2">
      <c r="A21" s="128"/>
      <c r="B21" s="16" t="s">
        <v>372</v>
      </c>
      <c r="C21" s="23">
        <v>55.85</v>
      </c>
      <c r="D21" s="20">
        <v>32.76</v>
      </c>
      <c r="E21" s="20">
        <v>11.39</v>
      </c>
      <c r="F21" s="37">
        <v>64.290000000000006</v>
      </c>
      <c r="G21" s="38">
        <v>35.71</v>
      </c>
      <c r="H21" s="39">
        <v>0</v>
      </c>
      <c r="I21" s="52">
        <v>0</v>
      </c>
      <c r="J21" s="45">
        <v>0</v>
      </c>
      <c r="K21" s="45">
        <v>0</v>
      </c>
      <c r="L21" s="37">
        <v>71.430000000000007</v>
      </c>
      <c r="M21" s="38">
        <v>28.57</v>
      </c>
      <c r="N21" s="39">
        <v>0</v>
      </c>
      <c r="O21" s="27">
        <v>55.34</v>
      </c>
      <c r="P21" s="27">
        <v>32.86</v>
      </c>
      <c r="Q21" s="28">
        <v>11.8</v>
      </c>
      <c r="R21" s="27">
        <v>53.57</v>
      </c>
      <c r="S21" s="27">
        <v>45.24</v>
      </c>
      <c r="T21" s="28">
        <v>1.19</v>
      </c>
      <c r="U21" s="27">
        <v>100</v>
      </c>
      <c r="V21" s="27">
        <v>0</v>
      </c>
      <c r="W21" s="28">
        <v>0</v>
      </c>
      <c r="X21" s="27">
        <v>100</v>
      </c>
      <c r="Y21" s="27">
        <v>0</v>
      </c>
      <c r="Z21" s="28">
        <v>0</v>
      </c>
      <c r="AA21" s="27">
        <v>100</v>
      </c>
      <c r="AB21" s="27">
        <v>0</v>
      </c>
      <c r="AC21" s="28">
        <v>0</v>
      </c>
      <c r="AD21" s="37">
        <v>28.57</v>
      </c>
      <c r="AE21" s="38">
        <v>71.430000000000007</v>
      </c>
      <c r="AF21" s="39">
        <v>0</v>
      </c>
      <c r="AG21" s="37">
        <v>71.430000000000007</v>
      </c>
      <c r="AH21" s="38">
        <v>28.57</v>
      </c>
      <c r="AI21" s="39">
        <v>0</v>
      </c>
      <c r="AJ21" s="27">
        <v>60.71</v>
      </c>
      <c r="AK21" s="27">
        <v>39.29</v>
      </c>
      <c r="AL21" s="28">
        <v>0</v>
      </c>
      <c r="AM21" s="27">
        <v>55.36</v>
      </c>
      <c r="AN21" s="27">
        <v>44.05</v>
      </c>
      <c r="AO21" s="139">
        <v>0.6</v>
      </c>
    </row>
    <row r="22" spans="1:42" ht="13.5" thickBot="1" x14ac:dyDescent="0.25">
      <c r="A22" s="130"/>
      <c r="B22" s="131" t="s">
        <v>387</v>
      </c>
      <c r="C22" s="132">
        <v>86.09</v>
      </c>
      <c r="D22" s="133">
        <v>11</v>
      </c>
      <c r="E22" s="133">
        <v>2.91</v>
      </c>
      <c r="F22" s="161">
        <v>0</v>
      </c>
      <c r="G22" s="162">
        <v>0</v>
      </c>
      <c r="H22" s="164">
        <v>0</v>
      </c>
      <c r="I22" s="161">
        <v>0</v>
      </c>
      <c r="J22" s="162">
        <v>0</v>
      </c>
      <c r="K22" s="162">
        <v>0</v>
      </c>
      <c r="L22" s="161">
        <v>0</v>
      </c>
      <c r="M22" s="162">
        <v>0</v>
      </c>
      <c r="N22" s="164">
        <v>0</v>
      </c>
      <c r="O22" s="135">
        <v>86.09</v>
      </c>
      <c r="P22" s="136">
        <v>11</v>
      </c>
      <c r="Q22" s="140">
        <v>2.91</v>
      </c>
      <c r="R22" s="161">
        <v>0</v>
      </c>
      <c r="S22" s="162">
        <v>0</v>
      </c>
      <c r="T22" s="164">
        <v>0</v>
      </c>
      <c r="U22" s="161">
        <v>0</v>
      </c>
      <c r="V22" s="162">
        <v>0</v>
      </c>
      <c r="W22" s="164">
        <v>0</v>
      </c>
      <c r="X22" s="161">
        <v>0</v>
      </c>
      <c r="Y22" s="162">
        <v>0</v>
      </c>
      <c r="Z22" s="164">
        <v>0</v>
      </c>
      <c r="AA22" s="161">
        <v>0</v>
      </c>
      <c r="AB22" s="162">
        <v>0</v>
      </c>
      <c r="AC22" s="164">
        <v>0</v>
      </c>
      <c r="AD22" s="161">
        <v>0</v>
      </c>
      <c r="AE22" s="162">
        <v>0</v>
      </c>
      <c r="AF22" s="164">
        <v>0</v>
      </c>
      <c r="AG22" s="161">
        <v>0</v>
      </c>
      <c r="AH22" s="162">
        <v>0</v>
      </c>
      <c r="AI22" s="164">
        <v>0</v>
      </c>
      <c r="AJ22" s="161">
        <v>0</v>
      </c>
      <c r="AK22" s="162">
        <v>0</v>
      </c>
      <c r="AL22" s="164">
        <v>0</v>
      </c>
      <c r="AM22" s="161">
        <v>0</v>
      </c>
      <c r="AN22" s="162">
        <v>0</v>
      </c>
      <c r="AO22" s="163">
        <v>0</v>
      </c>
    </row>
    <row r="23" spans="1:42" x14ac:dyDescent="0.2">
      <c r="A23" s="179" t="s">
        <v>392</v>
      </c>
      <c r="B23" s="180" t="s">
        <v>374</v>
      </c>
      <c r="C23" s="122">
        <v>62.71</v>
      </c>
      <c r="D23" s="122">
        <v>29.98</v>
      </c>
      <c r="E23" s="123">
        <v>7.32</v>
      </c>
      <c r="F23" s="146">
        <v>0</v>
      </c>
      <c r="G23" s="146">
        <v>0</v>
      </c>
      <c r="H23" s="147">
        <v>0</v>
      </c>
      <c r="I23" s="125">
        <v>50</v>
      </c>
      <c r="J23" s="125">
        <v>50</v>
      </c>
      <c r="K23" s="126">
        <v>0</v>
      </c>
      <c r="L23" s="146">
        <v>0</v>
      </c>
      <c r="M23" s="146">
        <v>0</v>
      </c>
      <c r="N23" s="147">
        <v>0</v>
      </c>
      <c r="O23" s="223">
        <v>62.77</v>
      </c>
      <c r="P23" s="223">
        <v>29.06</v>
      </c>
      <c r="Q23" s="224">
        <v>8.18</v>
      </c>
      <c r="R23" s="122">
        <v>15.63</v>
      </c>
      <c r="S23" s="122">
        <v>84.38</v>
      </c>
      <c r="T23" s="123">
        <v>0</v>
      </c>
      <c r="U23" s="122">
        <v>93.33</v>
      </c>
      <c r="V23" s="122">
        <v>6.67</v>
      </c>
      <c r="W23" s="123">
        <v>0</v>
      </c>
      <c r="X23" s="122">
        <v>93.33</v>
      </c>
      <c r="Y23" s="122">
        <v>6.67</v>
      </c>
      <c r="Z23" s="123">
        <v>0</v>
      </c>
      <c r="AA23" s="125">
        <v>100</v>
      </c>
      <c r="AB23" s="125">
        <v>0</v>
      </c>
      <c r="AC23" s="126">
        <v>0</v>
      </c>
      <c r="AD23" s="152">
        <v>0</v>
      </c>
      <c r="AE23" s="152">
        <v>0</v>
      </c>
      <c r="AF23" s="153">
        <v>0</v>
      </c>
      <c r="AG23" s="152">
        <v>0</v>
      </c>
      <c r="AH23" s="152">
        <v>0</v>
      </c>
      <c r="AI23" s="153">
        <v>0</v>
      </c>
      <c r="AJ23" s="223">
        <v>27.78</v>
      </c>
      <c r="AK23" s="223">
        <v>50</v>
      </c>
      <c r="AL23" s="224">
        <v>22.22</v>
      </c>
      <c r="AM23" s="216">
        <v>84.72</v>
      </c>
      <c r="AN23" s="216">
        <v>12.5</v>
      </c>
      <c r="AO23" s="127">
        <v>2.78</v>
      </c>
    </row>
    <row r="24" spans="1:42" x14ac:dyDescent="0.2">
      <c r="A24" s="184"/>
      <c r="B24" s="31" t="s">
        <v>376</v>
      </c>
      <c r="C24" s="114"/>
      <c r="D24" s="20"/>
      <c r="E24" s="21"/>
      <c r="F24" s="20"/>
      <c r="G24" s="20"/>
      <c r="H24" s="21"/>
      <c r="I24" s="38"/>
      <c r="J24" s="38"/>
      <c r="K24" s="39"/>
      <c r="L24" s="38"/>
      <c r="M24" s="38"/>
      <c r="N24" s="39"/>
      <c r="O24" s="225"/>
      <c r="P24" s="225"/>
      <c r="Q24" s="226"/>
      <c r="R24" s="20"/>
      <c r="S24" s="20"/>
      <c r="T24" s="21"/>
      <c r="U24" s="114"/>
      <c r="V24" s="20"/>
      <c r="W24" s="21"/>
      <c r="X24" s="20"/>
      <c r="Y24" s="20"/>
      <c r="Z24" s="21"/>
      <c r="AA24" s="38"/>
      <c r="AB24" s="38"/>
      <c r="AC24" s="39"/>
      <c r="AD24" s="38"/>
      <c r="AE24" s="38"/>
      <c r="AF24" s="39"/>
      <c r="AG24" s="32"/>
      <c r="AH24" s="32"/>
      <c r="AI24" s="197"/>
      <c r="AJ24" s="32"/>
      <c r="AK24" s="32"/>
      <c r="AL24" s="197"/>
      <c r="AM24" s="45"/>
      <c r="AN24" s="45"/>
      <c r="AO24" s="139"/>
    </row>
    <row r="25" spans="1:42" ht="13.5" thickBot="1" x14ac:dyDescent="0.25">
      <c r="A25" s="186"/>
      <c r="B25" s="187" t="s">
        <v>393</v>
      </c>
      <c r="C25" s="133"/>
      <c r="D25" s="203"/>
      <c r="E25" s="207"/>
      <c r="F25" s="203"/>
      <c r="G25" s="203"/>
      <c r="H25" s="207"/>
      <c r="I25" s="203"/>
      <c r="J25" s="203"/>
      <c r="K25" s="207"/>
      <c r="L25" s="166"/>
      <c r="M25" s="166"/>
      <c r="N25" s="167"/>
      <c r="O25" s="227"/>
      <c r="P25" s="227"/>
      <c r="Q25" s="228"/>
      <c r="R25" s="203"/>
      <c r="S25" s="203"/>
      <c r="T25" s="207"/>
      <c r="U25" s="133"/>
      <c r="V25" s="203"/>
      <c r="W25" s="207"/>
      <c r="X25" s="203"/>
      <c r="Y25" s="203"/>
      <c r="Z25" s="207"/>
      <c r="AA25" s="203"/>
      <c r="AB25" s="203"/>
      <c r="AC25" s="207"/>
      <c r="AD25" s="166"/>
      <c r="AE25" s="166"/>
      <c r="AF25" s="167"/>
      <c r="AG25" s="208"/>
      <c r="AH25" s="208"/>
      <c r="AI25" s="212"/>
      <c r="AJ25" s="208"/>
      <c r="AK25" s="208"/>
      <c r="AL25" s="212"/>
      <c r="AM25" s="209"/>
      <c r="AN25" s="209"/>
      <c r="AO25" s="211"/>
    </row>
    <row r="26" spans="1:42" x14ac:dyDescent="0.2">
      <c r="I26" s="78"/>
      <c r="J26" s="78"/>
      <c r="K26" s="78"/>
      <c r="L26" s="33"/>
      <c r="M26" s="33"/>
      <c r="N26" s="33"/>
      <c r="U26" s="34"/>
      <c r="V26" s="34"/>
      <c r="W26" s="34"/>
      <c r="X26" s="34"/>
      <c r="Y26" s="34"/>
      <c r="Z26" s="34"/>
      <c r="AA26" s="34"/>
      <c r="AB26" s="34"/>
      <c r="AC26" s="34"/>
    </row>
    <row r="27" spans="1:42" x14ac:dyDescent="0.2">
      <c r="I27" s="78"/>
      <c r="J27" s="78"/>
      <c r="K27" s="78"/>
      <c r="L27" s="33"/>
      <c r="M27" s="33"/>
      <c r="N27" s="33"/>
      <c r="U27" s="34"/>
      <c r="V27" s="34"/>
      <c r="W27" s="34"/>
      <c r="X27" s="34"/>
      <c r="Y27" s="34"/>
      <c r="Z27" s="34"/>
      <c r="AA27" s="34"/>
      <c r="AB27" s="34"/>
      <c r="AC27" s="34"/>
    </row>
    <row r="28" spans="1:42" x14ac:dyDescent="0.2">
      <c r="I28" s="78"/>
      <c r="J28" s="78"/>
      <c r="K28" s="78"/>
      <c r="L28" s="33"/>
      <c r="M28" s="33"/>
      <c r="N28" s="33"/>
      <c r="U28" s="34"/>
      <c r="V28" s="34"/>
      <c r="W28" s="34"/>
      <c r="X28" s="34"/>
      <c r="Y28" s="34"/>
      <c r="Z28" s="34"/>
      <c r="AA28" s="34"/>
      <c r="AB28" s="34"/>
      <c r="AC28" s="34"/>
    </row>
    <row r="30" spans="1:42" x14ac:dyDescent="0.2">
      <c r="C30" s="35" t="s">
        <v>35</v>
      </c>
      <c r="D30" s="35"/>
      <c r="E30" s="36"/>
      <c r="F30" s="36"/>
      <c r="G30" s="36"/>
      <c r="H30" s="36"/>
      <c r="I30" s="36"/>
      <c r="J30" s="36"/>
      <c r="K30" s="36"/>
      <c r="L30" s="36"/>
      <c r="M30" s="36"/>
      <c r="N30" s="36"/>
    </row>
    <row r="31" spans="1:42" x14ac:dyDescent="0.2">
      <c r="C31" s="35" t="s">
        <v>36</v>
      </c>
      <c r="D31" s="36"/>
      <c r="E31" s="36"/>
      <c r="F31" s="36"/>
      <c r="G31" s="36"/>
      <c r="H31" s="36"/>
      <c r="I31" s="36"/>
      <c r="J31" s="36"/>
      <c r="K31" s="36"/>
      <c r="L31" s="36"/>
      <c r="M31" s="36"/>
      <c r="N31" s="36"/>
      <c r="AP31" s="10"/>
    </row>
    <row r="32" spans="1:42" x14ac:dyDescent="0.2">
      <c r="AP32" s="10"/>
    </row>
    <row r="33" spans="42:42" x14ac:dyDescent="0.2">
      <c r="AP33" s="10"/>
    </row>
    <row r="34" spans="42:42" x14ac:dyDescent="0.2">
      <c r="AP34" s="10"/>
    </row>
    <row r="35" spans="42:42" x14ac:dyDescent="0.2">
      <c r="AP35" s="10"/>
    </row>
    <row r="36" spans="42:42" x14ac:dyDescent="0.2">
      <c r="AP36" s="10"/>
    </row>
  </sheetData>
  <mergeCells count="13">
    <mergeCell ref="C4:E4"/>
    <mergeCell ref="F4:H4"/>
    <mergeCell ref="I4:K4"/>
    <mergeCell ref="L4:N4"/>
    <mergeCell ref="O4:Q4"/>
    <mergeCell ref="AG4:AI4"/>
    <mergeCell ref="AJ4:AL4"/>
    <mergeCell ref="AM4:AO4"/>
    <mergeCell ref="R4:T4"/>
    <mergeCell ref="U4:W4"/>
    <mergeCell ref="X4:Z4"/>
    <mergeCell ref="AA4:AC4"/>
    <mergeCell ref="AD4:AF4"/>
  </mergeCells>
  <phoneticPr fontId="4" type="noConversion"/>
  <pageMargins left="0.25" right="0.25" top="0.75" bottom="0.75" header="0.3" footer="0.3"/>
  <pageSetup paperSize="5" scale="44" fitToHeight="6" orientation="landscape"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C32"/>
  <sheetViews>
    <sheetView workbookViewId="0">
      <pane xSplit="2" ySplit="5" topLeftCell="E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9" width="8.375" style="10" customWidth="1"/>
    <col min="30" max="16384" width="11" style="9"/>
  </cols>
  <sheetData>
    <row r="1" spans="1:29" x14ac:dyDescent="0.2">
      <c r="A1" s="8" t="s">
        <v>282</v>
      </c>
    </row>
    <row r="2" spans="1:29" x14ac:dyDescent="0.2">
      <c r="A2" s="8" t="s">
        <v>283</v>
      </c>
    </row>
    <row r="4" spans="1:29" ht="108.95" customHeight="1" x14ac:dyDescent="0.2">
      <c r="C4" s="244" t="s">
        <v>211</v>
      </c>
      <c r="D4" s="245"/>
      <c r="E4" s="246"/>
      <c r="F4" s="247" t="s">
        <v>212</v>
      </c>
      <c r="G4" s="245"/>
      <c r="H4" s="246"/>
      <c r="I4" s="244" t="s">
        <v>213</v>
      </c>
      <c r="J4" s="245"/>
      <c r="K4" s="246"/>
      <c r="L4" s="247" t="s">
        <v>49</v>
      </c>
      <c r="M4" s="245"/>
      <c r="N4" s="246"/>
      <c r="O4" s="244" t="s">
        <v>214</v>
      </c>
      <c r="P4" s="245"/>
      <c r="Q4" s="246"/>
      <c r="R4" s="247" t="s">
        <v>284</v>
      </c>
      <c r="S4" s="245"/>
      <c r="T4" s="246"/>
      <c r="U4" s="244" t="s">
        <v>217</v>
      </c>
      <c r="V4" s="245"/>
      <c r="W4" s="246"/>
      <c r="X4" s="247" t="s">
        <v>55</v>
      </c>
      <c r="Y4" s="245"/>
      <c r="Z4" s="246"/>
      <c r="AA4" s="247" t="s">
        <v>285</v>
      </c>
      <c r="AB4" s="245"/>
      <c r="AC4" s="246"/>
    </row>
    <row r="5" spans="1:29"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2" t="s">
        <v>10</v>
      </c>
      <c r="V5" s="13" t="s">
        <v>11</v>
      </c>
      <c r="W5" s="14" t="s">
        <v>12</v>
      </c>
      <c r="X5" s="13" t="s">
        <v>10</v>
      </c>
      <c r="Y5" s="13" t="s">
        <v>11</v>
      </c>
      <c r="Z5" s="14" t="s">
        <v>12</v>
      </c>
      <c r="AA5" s="13" t="s">
        <v>10</v>
      </c>
      <c r="AB5" s="13" t="s">
        <v>11</v>
      </c>
      <c r="AC5" s="14" t="s">
        <v>12</v>
      </c>
    </row>
    <row r="6" spans="1:29" x14ac:dyDescent="0.2">
      <c r="A6" s="15" t="s">
        <v>13</v>
      </c>
      <c r="B6" s="16" t="s">
        <v>14</v>
      </c>
      <c r="C6" s="17">
        <v>0</v>
      </c>
      <c r="D6" s="18">
        <v>0</v>
      </c>
      <c r="E6" s="19">
        <v>0</v>
      </c>
      <c r="F6" s="20">
        <v>21.74</v>
      </c>
      <c r="G6" s="20">
        <v>58.7</v>
      </c>
      <c r="H6" s="21">
        <v>19.57</v>
      </c>
      <c r="I6" s="17">
        <v>0</v>
      </c>
      <c r="J6" s="18">
        <v>0</v>
      </c>
      <c r="K6" s="19">
        <v>0</v>
      </c>
      <c r="L6" s="17">
        <v>0</v>
      </c>
      <c r="M6" s="18">
        <v>0</v>
      </c>
      <c r="N6" s="19">
        <v>0</v>
      </c>
      <c r="O6" s="17">
        <v>0</v>
      </c>
      <c r="P6" s="18">
        <v>0</v>
      </c>
      <c r="Q6" s="19">
        <v>0</v>
      </c>
      <c r="R6" s="17">
        <v>0</v>
      </c>
      <c r="S6" s="18">
        <v>0</v>
      </c>
      <c r="T6" s="19">
        <v>0</v>
      </c>
      <c r="U6" s="17">
        <v>0</v>
      </c>
      <c r="V6" s="18">
        <v>0</v>
      </c>
      <c r="W6" s="19">
        <v>0</v>
      </c>
      <c r="X6" s="17">
        <v>0</v>
      </c>
      <c r="Y6" s="18">
        <v>0</v>
      </c>
      <c r="Z6" s="19">
        <v>0</v>
      </c>
      <c r="AA6" s="20">
        <v>23.91</v>
      </c>
      <c r="AB6" s="20">
        <v>60.87</v>
      </c>
      <c r="AC6" s="21">
        <v>15.22</v>
      </c>
    </row>
    <row r="7" spans="1:29" x14ac:dyDescent="0.2">
      <c r="A7" s="22"/>
      <c r="B7" s="16" t="s">
        <v>15</v>
      </c>
      <c r="C7" s="17">
        <v>0</v>
      </c>
      <c r="D7" s="18">
        <v>0</v>
      </c>
      <c r="E7" s="19">
        <v>0</v>
      </c>
      <c r="F7" s="20">
        <v>46.09</v>
      </c>
      <c r="G7" s="20">
        <v>31.3</v>
      </c>
      <c r="H7" s="21">
        <v>22.61</v>
      </c>
      <c r="I7" s="17">
        <v>0</v>
      </c>
      <c r="J7" s="18">
        <v>0</v>
      </c>
      <c r="K7" s="19">
        <v>0</v>
      </c>
      <c r="L7" s="17">
        <v>0</v>
      </c>
      <c r="M7" s="18">
        <v>0</v>
      </c>
      <c r="N7" s="19">
        <v>0</v>
      </c>
      <c r="O7" s="17">
        <v>0</v>
      </c>
      <c r="P7" s="18">
        <v>0</v>
      </c>
      <c r="Q7" s="19">
        <v>0</v>
      </c>
      <c r="R7" s="17">
        <v>0</v>
      </c>
      <c r="S7" s="18">
        <v>0</v>
      </c>
      <c r="T7" s="19">
        <v>0</v>
      </c>
      <c r="U7" s="17">
        <v>0</v>
      </c>
      <c r="V7" s="18">
        <v>0</v>
      </c>
      <c r="W7" s="19">
        <v>0</v>
      </c>
      <c r="X7" s="20">
        <v>18.18</v>
      </c>
      <c r="Y7" s="20">
        <v>72.73</v>
      </c>
      <c r="Z7" s="21">
        <v>9.09</v>
      </c>
      <c r="AA7" s="20">
        <v>50.79</v>
      </c>
      <c r="AB7" s="20">
        <v>30.16</v>
      </c>
      <c r="AC7" s="21">
        <v>19.05</v>
      </c>
    </row>
    <row r="8" spans="1:29" x14ac:dyDescent="0.2">
      <c r="A8" s="15" t="s">
        <v>16</v>
      </c>
      <c r="B8" s="16" t="s">
        <v>17</v>
      </c>
      <c r="C8" s="17">
        <v>0</v>
      </c>
      <c r="D8" s="18">
        <v>0</v>
      </c>
      <c r="E8" s="19">
        <v>0</v>
      </c>
      <c r="F8" s="20">
        <v>36.549999999999997</v>
      </c>
      <c r="G8" s="20">
        <v>54.62</v>
      </c>
      <c r="H8" s="21">
        <v>8.84</v>
      </c>
      <c r="I8" s="17">
        <v>0</v>
      </c>
      <c r="J8" s="18">
        <v>0</v>
      </c>
      <c r="K8" s="19">
        <v>0</v>
      </c>
      <c r="L8" s="17">
        <v>0</v>
      </c>
      <c r="M8" s="18">
        <v>0</v>
      </c>
      <c r="N8" s="19">
        <v>0</v>
      </c>
      <c r="O8" s="17">
        <v>0</v>
      </c>
      <c r="P8" s="18">
        <v>0</v>
      </c>
      <c r="Q8" s="19">
        <v>0</v>
      </c>
      <c r="R8" s="17">
        <v>0</v>
      </c>
      <c r="S8" s="18">
        <v>0</v>
      </c>
      <c r="T8" s="19">
        <v>0</v>
      </c>
      <c r="U8" s="17">
        <v>0</v>
      </c>
      <c r="V8" s="18">
        <v>0</v>
      </c>
      <c r="W8" s="19">
        <v>0</v>
      </c>
      <c r="X8" s="20">
        <v>40</v>
      </c>
      <c r="Y8" s="20">
        <v>60</v>
      </c>
      <c r="Z8" s="21">
        <v>0</v>
      </c>
      <c r="AA8" s="20">
        <v>37.25</v>
      </c>
      <c r="AB8" s="20">
        <v>54.25</v>
      </c>
      <c r="AC8" s="21">
        <v>8.5</v>
      </c>
    </row>
    <row r="9" spans="1:29" x14ac:dyDescent="0.2">
      <c r="A9" s="22"/>
      <c r="B9" s="16" t="s">
        <v>18</v>
      </c>
      <c r="C9" s="17">
        <v>0</v>
      </c>
      <c r="D9" s="18">
        <v>0</v>
      </c>
      <c r="E9" s="19">
        <v>0</v>
      </c>
      <c r="F9" s="20">
        <v>65.900000000000006</v>
      </c>
      <c r="G9" s="20">
        <v>27.17</v>
      </c>
      <c r="H9" s="21">
        <v>6.94</v>
      </c>
      <c r="I9" s="17">
        <v>0</v>
      </c>
      <c r="J9" s="18">
        <v>0</v>
      </c>
      <c r="K9" s="19">
        <v>0</v>
      </c>
      <c r="L9" s="17">
        <v>0</v>
      </c>
      <c r="M9" s="18">
        <v>0</v>
      </c>
      <c r="N9" s="19">
        <v>0</v>
      </c>
      <c r="O9" s="17">
        <v>0</v>
      </c>
      <c r="P9" s="18">
        <v>0</v>
      </c>
      <c r="Q9" s="19">
        <v>0</v>
      </c>
      <c r="R9" s="17">
        <v>0</v>
      </c>
      <c r="S9" s="18">
        <v>0</v>
      </c>
      <c r="T9" s="19">
        <v>0</v>
      </c>
      <c r="U9" s="17">
        <v>0</v>
      </c>
      <c r="V9" s="18">
        <v>0</v>
      </c>
      <c r="W9" s="19">
        <v>0</v>
      </c>
      <c r="X9" s="20">
        <v>90.91</v>
      </c>
      <c r="Y9" s="20">
        <v>0</v>
      </c>
      <c r="Z9" s="21">
        <v>9.09</v>
      </c>
      <c r="AA9" s="20">
        <v>77.91</v>
      </c>
      <c r="AB9" s="20">
        <v>16.28</v>
      </c>
      <c r="AC9" s="21">
        <v>5.81</v>
      </c>
    </row>
    <row r="10" spans="1:29" x14ac:dyDescent="0.2">
      <c r="A10" s="15" t="s">
        <v>19</v>
      </c>
      <c r="B10" s="16" t="s">
        <v>20</v>
      </c>
      <c r="C10" s="17">
        <v>0</v>
      </c>
      <c r="D10" s="18">
        <v>0</v>
      </c>
      <c r="E10" s="19">
        <v>0</v>
      </c>
      <c r="F10" s="20">
        <v>56.17</v>
      </c>
      <c r="G10" s="20">
        <v>28.4</v>
      </c>
      <c r="H10" s="21">
        <v>15.43</v>
      </c>
      <c r="I10" s="17">
        <v>0</v>
      </c>
      <c r="J10" s="18">
        <v>0</v>
      </c>
      <c r="K10" s="19">
        <v>0</v>
      </c>
      <c r="L10" s="17">
        <v>0</v>
      </c>
      <c r="M10" s="18">
        <v>0</v>
      </c>
      <c r="N10" s="19">
        <v>0</v>
      </c>
      <c r="O10" s="17">
        <v>0</v>
      </c>
      <c r="P10" s="18">
        <v>0</v>
      </c>
      <c r="Q10" s="19">
        <v>0</v>
      </c>
      <c r="R10" s="17">
        <v>0</v>
      </c>
      <c r="S10" s="18">
        <v>0</v>
      </c>
      <c r="T10" s="19">
        <v>0</v>
      </c>
      <c r="U10" s="17">
        <v>0</v>
      </c>
      <c r="V10" s="18">
        <v>0</v>
      </c>
      <c r="W10" s="19">
        <v>0</v>
      </c>
      <c r="X10" s="20">
        <v>55</v>
      </c>
      <c r="Y10" s="20">
        <v>30</v>
      </c>
      <c r="Z10" s="21">
        <v>15</v>
      </c>
      <c r="AA10" s="20">
        <v>60</v>
      </c>
      <c r="AB10" s="20">
        <v>24.35</v>
      </c>
      <c r="AC10" s="21">
        <v>15.65</v>
      </c>
    </row>
    <row r="11" spans="1:29" x14ac:dyDescent="0.2">
      <c r="A11" s="22"/>
      <c r="B11" s="16" t="s">
        <v>21</v>
      </c>
      <c r="C11" s="17">
        <v>0</v>
      </c>
      <c r="D11" s="18">
        <v>0</v>
      </c>
      <c r="E11" s="19">
        <v>0</v>
      </c>
      <c r="F11" s="20">
        <v>47.98</v>
      </c>
      <c r="G11" s="20">
        <v>44.44</v>
      </c>
      <c r="H11" s="21">
        <v>7.58</v>
      </c>
      <c r="I11" s="17">
        <v>0</v>
      </c>
      <c r="J11" s="18">
        <v>0</v>
      </c>
      <c r="K11" s="19">
        <v>0</v>
      </c>
      <c r="L11" s="17">
        <v>0</v>
      </c>
      <c r="M11" s="18">
        <v>0</v>
      </c>
      <c r="N11" s="19">
        <v>0</v>
      </c>
      <c r="O11" s="17">
        <v>0</v>
      </c>
      <c r="P11" s="18">
        <v>0</v>
      </c>
      <c r="Q11" s="19">
        <v>0</v>
      </c>
      <c r="R11" s="17">
        <v>0</v>
      </c>
      <c r="S11" s="18">
        <v>0</v>
      </c>
      <c r="T11" s="19">
        <v>0</v>
      </c>
      <c r="U11" s="17">
        <v>0</v>
      </c>
      <c r="V11" s="18">
        <v>0</v>
      </c>
      <c r="W11" s="19">
        <v>0</v>
      </c>
      <c r="X11" s="17">
        <v>0</v>
      </c>
      <c r="Y11" s="18">
        <v>0</v>
      </c>
      <c r="Z11" s="19">
        <v>0</v>
      </c>
      <c r="AA11" s="20">
        <v>50</v>
      </c>
      <c r="AB11" s="20">
        <v>41.67</v>
      </c>
      <c r="AC11" s="21">
        <v>8.33</v>
      </c>
    </row>
    <row r="12" spans="1:29" x14ac:dyDescent="0.2">
      <c r="A12" s="15" t="s">
        <v>22</v>
      </c>
      <c r="B12" s="16" t="s">
        <v>23</v>
      </c>
      <c r="C12" s="17">
        <v>0</v>
      </c>
      <c r="D12" s="18">
        <v>0</v>
      </c>
      <c r="E12" s="19">
        <v>0</v>
      </c>
      <c r="F12" s="20">
        <v>55.7</v>
      </c>
      <c r="G12" s="20">
        <v>33.54</v>
      </c>
      <c r="H12" s="21">
        <v>10.76</v>
      </c>
      <c r="I12" s="17">
        <v>0</v>
      </c>
      <c r="J12" s="18">
        <v>0</v>
      </c>
      <c r="K12" s="19">
        <v>0</v>
      </c>
      <c r="L12" s="17">
        <v>0</v>
      </c>
      <c r="M12" s="18">
        <v>0</v>
      </c>
      <c r="N12" s="19">
        <v>0</v>
      </c>
      <c r="O12" s="17">
        <v>0</v>
      </c>
      <c r="P12" s="18">
        <v>0</v>
      </c>
      <c r="Q12" s="19">
        <v>0</v>
      </c>
      <c r="R12" s="17">
        <v>0</v>
      </c>
      <c r="S12" s="18">
        <v>0</v>
      </c>
      <c r="T12" s="19">
        <v>0</v>
      </c>
      <c r="U12" s="17">
        <v>0</v>
      </c>
      <c r="V12" s="18">
        <v>0</v>
      </c>
      <c r="W12" s="19">
        <v>0</v>
      </c>
      <c r="X12" s="20">
        <v>75</v>
      </c>
      <c r="Y12" s="20">
        <v>15</v>
      </c>
      <c r="Z12" s="21">
        <v>10</v>
      </c>
      <c r="AA12" s="20">
        <v>62.31</v>
      </c>
      <c r="AB12" s="20">
        <v>26.92</v>
      </c>
      <c r="AC12" s="21">
        <v>10.77</v>
      </c>
    </row>
    <row r="13" spans="1:29" x14ac:dyDescent="0.2">
      <c r="A13" s="22"/>
      <c r="B13" s="16" t="s">
        <v>24</v>
      </c>
      <c r="C13" s="18">
        <v>0</v>
      </c>
      <c r="D13" s="18">
        <v>0</v>
      </c>
      <c r="E13" s="19">
        <v>0</v>
      </c>
      <c r="F13" s="20">
        <v>43.82</v>
      </c>
      <c r="G13" s="20">
        <v>46.24</v>
      </c>
      <c r="H13" s="21">
        <v>9.9499999999999993</v>
      </c>
      <c r="I13" s="18">
        <v>0</v>
      </c>
      <c r="J13" s="18">
        <v>0</v>
      </c>
      <c r="K13" s="19">
        <v>0</v>
      </c>
      <c r="L13" s="18">
        <v>0</v>
      </c>
      <c r="M13" s="18">
        <v>0</v>
      </c>
      <c r="N13" s="19">
        <v>0</v>
      </c>
      <c r="O13" s="18">
        <v>0</v>
      </c>
      <c r="P13" s="18">
        <v>0</v>
      </c>
      <c r="Q13" s="19">
        <v>0</v>
      </c>
      <c r="R13" s="18">
        <v>0</v>
      </c>
      <c r="S13" s="18">
        <v>0</v>
      </c>
      <c r="T13" s="19">
        <v>0</v>
      </c>
      <c r="U13" s="18">
        <v>0</v>
      </c>
      <c r="V13" s="18">
        <v>0</v>
      </c>
      <c r="W13" s="19">
        <v>0</v>
      </c>
      <c r="X13" s="20">
        <v>52.94</v>
      </c>
      <c r="Y13" s="20">
        <v>47.06</v>
      </c>
      <c r="Z13" s="21">
        <v>0</v>
      </c>
      <c r="AA13" s="20">
        <v>43.36</v>
      </c>
      <c r="AB13" s="20">
        <v>47.35</v>
      </c>
      <c r="AC13" s="21">
        <v>9.2899999999999991</v>
      </c>
    </row>
    <row r="14" spans="1:29" x14ac:dyDescent="0.2">
      <c r="A14" s="15" t="s">
        <v>26</v>
      </c>
      <c r="B14" s="16" t="s">
        <v>27</v>
      </c>
      <c r="C14" s="17">
        <v>0</v>
      </c>
      <c r="D14" s="18">
        <v>0</v>
      </c>
      <c r="E14" s="19">
        <v>0</v>
      </c>
      <c r="F14" s="20">
        <v>42.45</v>
      </c>
      <c r="G14" s="20">
        <v>33.96</v>
      </c>
      <c r="H14" s="21">
        <v>23.58</v>
      </c>
      <c r="I14" s="17">
        <v>0</v>
      </c>
      <c r="J14" s="18">
        <v>0</v>
      </c>
      <c r="K14" s="19">
        <v>0</v>
      </c>
      <c r="L14" s="18">
        <v>0</v>
      </c>
      <c r="M14" s="18">
        <v>0</v>
      </c>
      <c r="N14" s="19">
        <v>0</v>
      </c>
      <c r="O14" s="17">
        <v>0</v>
      </c>
      <c r="P14" s="18">
        <v>0</v>
      </c>
      <c r="Q14" s="19">
        <v>0</v>
      </c>
      <c r="R14" s="18">
        <v>0</v>
      </c>
      <c r="S14" s="18">
        <v>0</v>
      </c>
      <c r="T14" s="19">
        <v>0</v>
      </c>
      <c r="U14" s="17">
        <v>0</v>
      </c>
      <c r="V14" s="18">
        <v>0</v>
      </c>
      <c r="W14" s="19">
        <v>0</v>
      </c>
      <c r="X14" s="20">
        <v>50</v>
      </c>
      <c r="Y14" s="20">
        <v>37.5</v>
      </c>
      <c r="Z14" s="21">
        <v>12.5</v>
      </c>
      <c r="AA14" s="20">
        <v>46.15</v>
      </c>
      <c r="AB14" s="20">
        <v>29.23</v>
      </c>
      <c r="AC14" s="21">
        <v>24.62</v>
      </c>
    </row>
    <row r="15" spans="1:29" x14ac:dyDescent="0.2">
      <c r="A15" s="24"/>
      <c r="B15" s="16" t="s">
        <v>28</v>
      </c>
      <c r="C15" s="17">
        <v>0</v>
      </c>
      <c r="D15" s="18">
        <v>0</v>
      </c>
      <c r="E15" s="19">
        <v>0</v>
      </c>
      <c r="F15" s="20">
        <v>60.83</v>
      </c>
      <c r="G15" s="20">
        <v>26.67</v>
      </c>
      <c r="H15" s="21">
        <v>12.5</v>
      </c>
      <c r="I15" s="17">
        <v>0</v>
      </c>
      <c r="J15" s="18">
        <v>0</v>
      </c>
      <c r="K15" s="19">
        <v>0</v>
      </c>
      <c r="L15" s="18">
        <v>0</v>
      </c>
      <c r="M15" s="18">
        <v>0</v>
      </c>
      <c r="N15" s="19">
        <v>0</v>
      </c>
      <c r="O15" s="17">
        <v>0</v>
      </c>
      <c r="P15" s="18">
        <v>0</v>
      </c>
      <c r="Q15" s="19">
        <v>0</v>
      </c>
      <c r="R15" s="18">
        <v>0</v>
      </c>
      <c r="S15" s="18">
        <v>0</v>
      </c>
      <c r="T15" s="19">
        <v>0</v>
      </c>
      <c r="U15" s="17">
        <v>0</v>
      </c>
      <c r="V15" s="18">
        <v>0</v>
      </c>
      <c r="W15" s="19">
        <v>0</v>
      </c>
      <c r="X15" s="20">
        <v>0</v>
      </c>
      <c r="Y15" s="20">
        <v>91.67</v>
      </c>
      <c r="Z15" s="21">
        <v>8.33</v>
      </c>
      <c r="AA15" s="20">
        <v>50</v>
      </c>
      <c r="AB15" s="20">
        <v>35.53</v>
      </c>
      <c r="AC15" s="21">
        <v>14.47</v>
      </c>
    </row>
    <row r="16" spans="1:29" s="30" customFormat="1" x14ac:dyDescent="0.2">
      <c r="A16" s="25" t="s">
        <v>29</v>
      </c>
      <c r="B16" s="16" t="s">
        <v>30</v>
      </c>
      <c r="C16" s="23">
        <v>85</v>
      </c>
      <c r="D16" s="20">
        <v>13.33</v>
      </c>
      <c r="E16" s="20">
        <v>1.67</v>
      </c>
      <c r="F16" s="23">
        <v>46.88</v>
      </c>
      <c r="G16" s="20">
        <v>39.06</v>
      </c>
      <c r="H16" s="21">
        <v>14.06</v>
      </c>
      <c r="I16" s="26">
        <v>86.08</v>
      </c>
      <c r="J16" s="27">
        <v>12.66</v>
      </c>
      <c r="K16" s="28">
        <v>1.27</v>
      </c>
      <c r="L16" s="27">
        <v>64.42</v>
      </c>
      <c r="M16" s="27">
        <v>19.02</v>
      </c>
      <c r="N16" s="28">
        <v>16.559999999999999</v>
      </c>
      <c r="O16" s="29">
        <v>32.69</v>
      </c>
      <c r="P16" s="29">
        <v>55.53</v>
      </c>
      <c r="Q16" s="42">
        <v>11.78</v>
      </c>
      <c r="R16" s="18">
        <v>0</v>
      </c>
      <c r="S16" s="18">
        <v>0</v>
      </c>
      <c r="T16" s="19">
        <v>0</v>
      </c>
      <c r="U16" s="29">
        <v>76.92</v>
      </c>
      <c r="V16" s="29">
        <v>20.51</v>
      </c>
      <c r="W16" s="42">
        <v>2.56</v>
      </c>
      <c r="X16" s="40">
        <v>54.48</v>
      </c>
      <c r="Y16" s="40">
        <v>36.01</v>
      </c>
      <c r="Z16" s="44">
        <v>9.51</v>
      </c>
      <c r="AA16" s="40">
        <v>51.74</v>
      </c>
      <c r="AB16" s="40">
        <v>32.29</v>
      </c>
      <c r="AC16" s="44">
        <v>15.96</v>
      </c>
    </row>
    <row r="17" spans="1:29" s="32" customFormat="1" x14ac:dyDescent="0.2">
      <c r="A17" s="31"/>
      <c r="B17" s="16" t="s">
        <v>31</v>
      </c>
      <c r="C17" s="23">
        <v>46.34</v>
      </c>
      <c r="D17" s="20">
        <v>38.11</v>
      </c>
      <c r="E17" s="20">
        <v>15.55</v>
      </c>
      <c r="F17" s="23">
        <v>48.11</v>
      </c>
      <c r="G17" s="20">
        <v>31.13</v>
      </c>
      <c r="H17" s="21">
        <v>20.75</v>
      </c>
      <c r="I17" s="26">
        <v>71.430000000000007</v>
      </c>
      <c r="J17" s="27">
        <v>14.29</v>
      </c>
      <c r="K17" s="28">
        <v>14.29</v>
      </c>
      <c r="L17" s="27">
        <v>54.04</v>
      </c>
      <c r="M17" s="27">
        <v>31.99</v>
      </c>
      <c r="N17" s="28">
        <v>13.97</v>
      </c>
      <c r="O17" s="23">
        <v>42.79</v>
      </c>
      <c r="P17" s="20">
        <v>36.93</v>
      </c>
      <c r="Q17" s="21">
        <v>20.28</v>
      </c>
      <c r="R17" s="18">
        <v>0</v>
      </c>
      <c r="S17" s="18">
        <v>0</v>
      </c>
      <c r="T17" s="19">
        <v>0</v>
      </c>
      <c r="U17" s="23">
        <v>50</v>
      </c>
      <c r="V17" s="20">
        <v>40.909999999999997</v>
      </c>
      <c r="W17" s="21">
        <v>9.09</v>
      </c>
      <c r="X17" s="20">
        <v>62.43</v>
      </c>
      <c r="Y17" s="20">
        <v>28.74</v>
      </c>
      <c r="Z17" s="21">
        <v>8.82</v>
      </c>
      <c r="AA17" s="20">
        <v>56</v>
      </c>
      <c r="AB17" s="20">
        <v>31.32</v>
      </c>
      <c r="AC17" s="21">
        <v>13.23</v>
      </c>
    </row>
    <row r="18" spans="1:29" x14ac:dyDescent="0.2">
      <c r="A18" s="15" t="s">
        <v>32</v>
      </c>
      <c r="B18" s="16" t="s">
        <v>33</v>
      </c>
      <c r="C18" s="17">
        <v>0</v>
      </c>
      <c r="D18" s="18">
        <v>0</v>
      </c>
      <c r="E18" s="19">
        <v>0</v>
      </c>
      <c r="F18" s="20">
        <v>42.35</v>
      </c>
      <c r="G18" s="20">
        <v>33.159999999999997</v>
      </c>
      <c r="H18" s="21">
        <v>24.49</v>
      </c>
      <c r="I18" s="17">
        <v>0</v>
      </c>
      <c r="J18" s="18">
        <v>0</v>
      </c>
      <c r="K18" s="19">
        <v>0</v>
      </c>
      <c r="L18" s="17">
        <v>0</v>
      </c>
      <c r="M18" s="18">
        <v>0</v>
      </c>
      <c r="N18" s="19">
        <v>0</v>
      </c>
      <c r="O18" s="17">
        <v>0</v>
      </c>
      <c r="P18" s="18">
        <v>0</v>
      </c>
      <c r="Q18" s="19">
        <v>0</v>
      </c>
      <c r="R18" s="17">
        <v>0</v>
      </c>
      <c r="S18" s="18">
        <v>0</v>
      </c>
      <c r="T18" s="19">
        <v>0</v>
      </c>
      <c r="U18" s="17">
        <v>0</v>
      </c>
      <c r="V18" s="18">
        <v>0</v>
      </c>
      <c r="W18" s="19">
        <v>0</v>
      </c>
      <c r="X18" s="20">
        <v>68.42</v>
      </c>
      <c r="Y18" s="20">
        <v>26.32</v>
      </c>
      <c r="Z18" s="21">
        <v>5.26</v>
      </c>
      <c r="AA18" s="20">
        <v>58.47</v>
      </c>
      <c r="AB18" s="20">
        <v>24.58</v>
      </c>
      <c r="AC18" s="21">
        <v>16.95</v>
      </c>
    </row>
    <row r="19" spans="1:29" x14ac:dyDescent="0.2">
      <c r="A19" s="22"/>
      <c r="B19" s="16" t="s">
        <v>34</v>
      </c>
      <c r="C19" s="17">
        <v>0</v>
      </c>
      <c r="D19" s="18">
        <v>0</v>
      </c>
      <c r="E19" s="19">
        <v>0</v>
      </c>
      <c r="F19" s="20">
        <v>41.58</v>
      </c>
      <c r="G19" s="20">
        <v>43.16</v>
      </c>
      <c r="H19" s="21">
        <v>15.26</v>
      </c>
      <c r="I19" s="17">
        <v>0</v>
      </c>
      <c r="J19" s="18">
        <v>0</v>
      </c>
      <c r="K19" s="19">
        <v>0</v>
      </c>
      <c r="L19" s="18">
        <v>0</v>
      </c>
      <c r="M19" s="18">
        <v>0</v>
      </c>
      <c r="N19" s="19">
        <v>0</v>
      </c>
      <c r="O19" s="17">
        <v>0</v>
      </c>
      <c r="P19" s="18">
        <v>0</v>
      </c>
      <c r="Q19" s="19">
        <v>0</v>
      </c>
      <c r="R19" s="18">
        <v>0</v>
      </c>
      <c r="S19" s="18">
        <v>0</v>
      </c>
      <c r="T19" s="19">
        <v>0</v>
      </c>
      <c r="U19" s="17">
        <v>0</v>
      </c>
      <c r="V19" s="18">
        <v>0</v>
      </c>
      <c r="W19" s="19">
        <v>0</v>
      </c>
      <c r="X19" s="20">
        <v>34.619999999999997</v>
      </c>
      <c r="Y19" s="20">
        <v>61.54</v>
      </c>
      <c r="Z19" s="21">
        <v>3.85</v>
      </c>
      <c r="AA19" s="20">
        <v>47.11</v>
      </c>
      <c r="AB19" s="20">
        <v>41.32</v>
      </c>
      <c r="AC19" s="21">
        <v>11.57</v>
      </c>
    </row>
    <row r="20" spans="1:29" x14ac:dyDescent="0.2">
      <c r="A20" s="128" t="s">
        <v>102</v>
      </c>
      <c r="B20" s="56" t="s">
        <v>371</v>
      </c>
      <c r="C20" s="53">
        <v>0</v>
      </c>
      <c r="D20" s="54">
        <v>0</v>
      </c>
      <c r="E20" s="55">
        <v>0</v>
      </c>
      <c r="F20" s="43">
        <v>44.67</v>
      </c>
      <c r="G20" s="40">
        <v>41.33</v>
      </c>
      <c r="H20" s="44">
        <v>14</v>
      </c>
      <c r="I20" s="53">
        <v>0</v>
      </c>
      <c r="J20" s="54">
        <v>0</v>
      </c>
      <c r="K20" s="55">
        <v>0</v>
      </c>
      <c r="L20" s="53">
        <v>0</v>
      </c>
      <c r="M20" s="54">
        <v>0</v>
      </c>
      <c r="N20" s="55">
        <v>0</v>
      </c>
      <c r="O20" s="53">
        <v>0</v>
      </c>
      <c r="P20" s="54">
        <v>0</v>
      </c>
      <c r="Q20" s="55">
        <v>0</v>
      </c>
      <c r="R20" s="53">
        <v>0</v>
      </c>
      <c r="S20" s="54">
        <v>0</v>
      </c>
      <c r="T20" s="55">
        <v>0</v>
      </c>
      <c r="U20" s="53">
        <v>0</v>
      </c>
      <c r="V20" s="54">
        <v>0</v>
      </c>
      <c r="W20" s="55">
        <v>0</v>
      </c>
      <c r="X20" s="50">
        <v>72.22</v>
      </c>
      <c r="Y20" s="50">
        <v>27.78</v>
      </c>
      <c r="Z20" s="58">
        <v>0</v>
      </c>
      <c r="AA20" s="50">
        <v>57.41</v>
      </c>
      <c r="AB20" s="50">
        <v>31.48</v>
      </c>
      <c r="AC20" s="28">
        <v>11.11</v>
      </c>
    </row>
    <row r="21" spans="1:29" x14ac:dyDescent="0.2">
      <c r="A21" s="128"/>
      <c r="B21" s="16" t="s">
        <v>372</v>
      </c>
      <c r="C21" s="37">
        <v>0</v>
      </c>
      <c r="D21" s="38">
        <v>100</v>
      </c>
      <c r="E21" s="38">
        <v>0</v>
      </c>
      <c r="F21" s="23">
        <v>47.47</v>
      </c>
      <c r="G21" s="20">
        <v>29.78</v>
      </c>
      <c r="H21" s="21">
        <v>22.75</v>
      </c>
      <c r="I21" s="17">
        <v>0</v>
      </c>
      <c r="J21" s="18">
        <v>0</v>
      </c>
      <c r="K21" s="18">
        <v>0</v>
      </c>
      <c r="L21" s="37">
        <v>0</v>
      </c>
      <c r="M21" s="38">
        <v>100</v>
      </c>
      <c r="N21" s="39">
        <v>0</v>
      </c>
      <c r="O21" s="17">
        <v>0</v>
      </c>
      <c r="P21" s="18">
        <v>0</v>
      </c>
      <c r="Q21" s="19">
        <v>0</v>
      </c>
      <c r="R21" s="37">
        <v>0</v>
      </c>
      <c r="S21" s="38">
        <v>100</v>
      </c>
      <c r="T21" s="39">
        <v>0</v>
      </c>
      <c r="U21" s="37">
        <v>0</v>
      </c>
      <c r="V21" s="38">
        <v>100</v>
      </c>
      <c r="W21" s="39">
        <v>0</v>
      </c>
      <c r="X21" s="27">
        <v>72.73</v>
      </c>
      <c r="Y21" s="27">
        <v>22.73</v>
      </c>
      <c r="Z21" s="28">
        <v>4.55</v>
      </c>
      <c r="AA21" s="27">
        <v>51.2</v>
      </c>
      <c r="AB21" s="27">
        <v>25.36</v>
      </c>
      <c r="AC21" s="28">
        <v>23.44</v>
      </c>
    </row>
    <row r="22" spans="1:29" ht="13.5" thickBot="1" x14ac:dyDescent="0.25">
      <c r="A22" s="130"/>
      <c r="B22" s="131" t="s">
        <v>387</v>
      </c>
      <c r="C22" s="161">
        <v>0</v>
      </c>
      <c r="D22" s="162">
        <v>0</v>
      </c>
      <c r="E22" s="162">
        <v>0</v>
      </c>
      <c r="F22" s="132">
        <v>65.12</v>
      </c>
      <c r="G22" s="133">
        <v>19.77</v>
      </c>
      <c r="H22" s="134">
        <v>15.12</v>
      </c>
      <c r="I22" s="161">
        <v>0</v>
      </c>
      <c r="J22" s="162">
        <v>0</v>
      </c>
      <c r="K22" s="162">
        <v>0</v>
      </c>
      <c r="L22" s="161">
        <v>0</v>
      </c>
      <c r="M22" s="162">
        <v>0</v>
      </c>
      <c r="N22" s="164">
        <v>0</v>
      </c>
      <c r="O22" s="161">
        <v>0</v>
      </c>
      <c r="P22" s="162">
        <v>0</v>
      </c>
      <c r="Q22" s="164">
        <v>0</v>
      </c>
      <c r="R22" s="161">
        <v>0</v>
      </c>
      <c r="S22" s="162">
        <v>0</v>
      </c>
      <c r="T22" s="164">
        <v>0</v>
      </c>
      <c r="U22" s="161">
        <v>0</v>
      </c>
      <c r="V22" s="162">
        <v>0</v>
      </c>
      <c r="W22" s="164">
        <v>0</v>
      </c>
      <c r="X22" s="135">
        <v>61.11</v>
      </c>
      <c r="Y22" s="136">
        <v>33.33</v>
      </c>
      <c r="Z22" s="140">
        <v>5.56</v>
      </c>
      <c r="AA22" s="135">
        <v>61.54</v>
      </c>
      <c r="AB22" s="136">
        <v>25</v>
      </c>
      <c r="AC22" s="140">
        <v>13.46</v>
      </c>
    </row>
    <row r="23" spans="1:29" x14ac:dyDescent="0.2">
      <c r="A23" s="179" t="s">
        <v>392</v>
      </c>
      <c r="B23" s="180" t="s">
        <v>374</v>
      </c>
      <c r="C23" s="146">
        <v>0</v>
      </c>
      <c r="D23" s="146">
        <v>0</v>
      </c>
      <c r="E23" s="147">
        <v>0</v>
      </c>
      <c r="F23" s="122">
        <v>42.41</v>
      </c>
      <c r="G23" s="122">
        <v>31.81</v>
      </c>
      <c r="H23" s="123">
        <v>25.78</v>
      </c>
      <c r="I23" s="145">
        <v>0</v>
      </c>
      <c r="J23" s="146">
        <v>0</v>
      </c>
      <c r="K23" s="147">
        <v>0</v>
      </c>
      <c r="L23" s="145">
        <v>0</v>
      </c>
      <c r="M23" s="146">
        <v>0</v>
      </c>
      <c r="N23" s="147">
        <v>0</v>
      </c>
      <c r="O23" s="145">
        <v>0</v>
      </c>
      <c r="P23" s="146">
        <v>0</v>
      </c>
      <c r="Q23" s="147">
        <v>0</v>
      </c>
      <c r="R23" s="145">
        <v>0</v>
      </c>
      <c r="S23" s="146">
        <v>0</v>
      </c>
      <c r="T23" s="147">
        <v>0</v>
      </c>
      <c r="U23" s="145">
        <v>0</v>
      </c>
      <c r="V23" s="146">
        <v>0</v>
      </c>
      <c r="W23" s="147">
        <v>0</v>
      </c>
      <c r="X23" s="122">
        <v>51.72</v>
      </c>
      <c r="Y23" s="122">
        <v>48.28</v>
      </c>
      <c r="Z23" s="123">
        <v>0</v>
      </c>
      <c r="AA23" s="216">
        <v>41.9</v>
      </c>
      <c r="AB23" s="216">
        <v>35.18</v>
      </c>
      <c r="AC23" s="127">
        <v>22.94</v>
      </c>
    </row>
    <row r="24" spans="1:29" x14ac:dyDescent="0.2">
      <c r="A24" s="184"/>
      <c r="B24" s="31" t="s">
        <v>376</v>
      </c>
      <c r="C24" s="114"/>
      <c r="D24" s="20"/>
      <c r="E24" s="21"/>
      <c r="F24" s="20"/>
      <c r="G24" s="20"/>
      <c r="H24" s="21"/>
      <c r="I24" s="38"/>
      <c r="J24" s="38"/>
      <c r="K24" s="39"/>
      <c r="L24" s="38"/>
      <c r="M24" s="38"/>
      <c r="N24" s="39"/>
      <c r="O24" s="32"/>
      <c r="P24" s="32"/>
      <c r="Q24" s="197"/>
      <c r="R24" s="20"/>
      <c r="S24" s="20"/>
      <c r="T24" s="21"/>
      <c r="U24" s="32"/>
      <c r="V24" s="32"/>
      <c r="W24" s="197"/>
      <c r="X24" s="20"/>
      <c r="Y24" s="20"/>
      <c r="Z24" s="21"/>
      <c r="AA24" s="45"/>
      <c r="AB24" s="45"/>
      <c r="AC24" s="139"/>
    </row>
    <row r="25" spans="1:29"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8"/>
      <c r="V25" s="208"/>
      <c r="W25" s="212"/>
      <c r="X25" s="203"/>
      <c r="Y25" s="203"/>
      <c r="Z25" s="207"/>
      <c r="AA25" s="209"/>
      <c r="AB25" s="209"/>
      <c r="AC25" s="211"/>
    </row>
    <row r="26" spans="1:29" x14ac:dyDescent="0.2">
      <c r="I26" s="33"/>
      <c r="J26" s="33"/>
      <c r="K26" s="33"/>
      <c r="L26" s="33"/>
      <c r="M26" s="33"/>
      <c r="N26" s="33"/>
      <c r="R26" s="34"/>
      <c r="S26" s="34"/>
      <c r="T26" s="34"/>
    </row>
    <row r="27" spans="1:29" x14ac:dyDescent="0.2">
      <c r="I27" s="33"/>
      <c r="J27" s="33"/>
      <c r="K27" s="33"/>
      <c r="L27" s="33"/>
      <c r="M27" s="33"/>
      <c r="N27" s="33"/>
      <c r="R27" s="34"/>
      <c r="S27" s="34"/>
      <c r="T27" s="34"/>
    </row>
    <row r="28" spans="1:29" x14ac:dyDescent="0.2">
      <c r="I28" s="33"/>
      <c r="J28" s="33"/>
      <c r="K28" s="33"/>
      <c r="L28" s="33"/>
      <c r="M28" s="33"/>
      <c r="N28" s="33"/>
      <c r="R28" s="34"/>
      <c r="S28" s="34"/>
      <c r="T28" s="34"/>
    </row>
    <row r="29" spans="1:29" x14ac:dyDescent="0.2">
      <c r="I29" s="33"/>
      <c r="J29" s="33"/>
      <c r="K29" s="33"/>
      <c r="L29" s="33"/>
      <c r="M29" s="33"/>
      <c r="N29" s="33"/>
      <c r="R29" s="34"/>
      <c r="S29" s="34"/>
      <c r="T29" s="34"/>
    </row>
    <row r="31" spans="1:29" x14ac:dyDescent="0.2">
      <c r="C31" s="35" t="s">
        <v>35</v>
      </c>
      <c r="D31" s="35"/>
      <c r="E31" s="36"/>
      <c r="F31" s="36"/>
      <c r="G31" s="36"/>
      <c r="H31" s="36"/>
      <c r="I31" s="36"/>
      <c r="J31" s="35"/>
      <c r="K31" s="35"/>
      <c r="L31" s="36"/>
      <c r="M31" s="36"/>
      <c r="N31" s="36"/>
    </row>
    <row r="32" spans="1:29" x14ac:dyDescent="0.2">
      <c r="C32" s="35" t="s">
        <v>36</v>
      </c>
      <c r="D32" s="36"/>
      <c r="E32" s="36"/>
      <c r="F32" s="36"/>
      <c r="G32" s="36"/>
      <c r="H32" s="36"/>
      <c r="I32" s="36"/>
      <c r="J32" s="35"/>
      <c r="K32" s="36"/>
      <c r="L32" s="36"/>
      <c r="M32" s="36"/>
      <c r="N32" s="36"/>
    </row>
  </sheetData>
  <mergeCells count="9">
    <mergeCell ref="R4:T4"/>
    <mergeCell ref="U4:W4"/>
    <mergeCell ref="X4:Z4"/>
    <mergeCell ref="AA4:AC4"/>
    <mergeCell ref="C4:E4"/>
    <mergeCell ref="F4:H4"/>
    <mergeCell ref="I4:K4"/>
    <mergeCell ref="L4:N4"/>
    <mergeCell ref="O4:Q4"/>
  </mergeCells>
  <phoneticPr fontId="4" type="noConversion"/>
  <pageMargins left="0.25" right="0.25" top="0.75" bottom="0.75" header="0.3" footer="0.3"/>
  <pageSetup paperSize="5" scale="62" orientation="landscape"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8"/>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17" width="9.125" style="10" customWidth="1"/>
    <col min="18" max="16384" width="11" style="9"/>
  </cols>
  <sheetData>
    <row r="1" spans="1:17" x14ac:dyDescent="0.2">
      <c r="A1" s="8" t="s">
        <v>37</v>
      </c>
    </row>
    <row r="2" spans="1:17" x14ac:dyDescent="0.2">
      <c r="A2" s="8" t="s">
        <v>38</v>
      </c>
    </row>
    <row r="4" spans="1:17" ht="48.95" customHeight="1" x14ac:dyDescent="0.2">
      <c r="C4" s="244" t="s">
        <v>39</v>
      </c>
      <c r="D4" s="245"/>
      <c r="E4" s="245"/>
      <c r="F4" s="244" t="s">
        <v>40</v>
      </c>
      <c r="G4" s="245"/>
      <c r="H4" s="246"/>
      <c r="I4" s="247" t="s">
        <v>41</v>
      </c>
      <c r="J4" s="245"/>
      <c r="K4" s="245"/>
      <c r="L4" s="244" t="s">
        <v>42</v>
      </c>
      <c r="M4" s="245"/>
      <c r="N4" s="246"/>
      <c r="O4" s="247" t="s">
        <v>43</v>
      </c>
      <c r="P4" s="245"/>
      <c r="Q4" s="246"/>
    </row>
    <row r="5" spans="1:17"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4" t="s">
        <v>12</v>
      </c>
    </row>
    <row r="6" spans="1:17" x14ac:dyDescent="0.2">
      <c r="A6" s="15" t="s">
        <v>13</v>
      </c>
      <c r="B6" s="16" t="s">
        <v>14</v>
      </c>
      <c r="C6" s="23">
        <v>53.3</v>
      </c>
      <c r="D6" s="20">
        <v>31.13</v>
      </c>
      <c r="E6" s="20">
        <v>15.57</v>
      </c>
      <c r="F6" s="23">
        <v>61.06</v>
      </c>
      <c r="G6" s="20">
        <v>29.69</v>
      </c>
      <c r="H6" s="21">
        <v>9.24</v>
      </c>
      <c r="I6" s="20">
        <v>52.84</v>
      </c>
      <c r="J6" s="20">
        <v>34.93</v>
      </c>
      <c r="K6" s="20">
        <v>12.24</v>
      </c>
      <c r="L6" s="23">
        <v>55.71</v>
      </c>
      <c r="M6" s="20">
        <v>32.049999999999997</v>
      </c>
      <c r="N6" s="21">
        <v>12.24</v>
      </c>
      <c r="O6" s="20">
        <v>53.33</v>
      </c>
      <c r="P6" s="20">
        <v>46.67</v>
      </c>
      <c r="Q6" s="21">
        <v>0</v>
      </c>
    </row>
    <row r="7" spans="1:17" x14ac:dyDescent="0.2">
      <c r="A7" s="22"/>
      <c r="B7" s="16" t="s">
        <v>15</v>
      </c>
      <c r="C7" s="23">
        <v>66.67</v>
      </c>
      <c r="D7" s="20">
        <v>25.83</v>
      </c>
      <c r="E7" s="20">
        <v>7.5</v>
      </c>
      <c r="F7" s="23">
        <v>62.12</v>
      </c>
      <c r="G7" s="20">
        <v>34.549999999999997</v>
      </c>
      <c r="H7" s="21">
        <v>3.33</v>
      </c>
      <c r="I7" s="20">
        <v>59</v>
      </c>
      <c r="J7" s="20">
        <v>29.36</v>
      </c>
      <c r="K7" s="20">
        <v>11.63</v>
      </c>
      <c r="L7" s="23">
        <v>62.26</v>
      </c>
      <c r="M7" s="20">
        <v>30.01</v>
      </c>
      <c r="N7" s="21">
        <v>7.73</v>
      </c>
      <c r="O7" s="20">
        <v>53.03</v>
      </c>
      <c r="P7" s="20">
        <v>41.67</v>
      </c>
      <c r="Q7" s="21">
        <v>5.3</v>
      </c>
    </row>
    <row r="8" spans="1:17" x14ac:dyDescent="0.2">
      <c r="A8" s="15" t="s">
        <v>16</v>
      </c>
      <c r="B8" s="16" t="s">
        <v>17</v>
      </c>
      <c r="C8" s="23">
        <v>63.37</v>
      </c>
      <c r="D8" s="20">
        <v>30.04</v>
      </c>
      <c r="E8" s="20">
        <v>6.59</v>
      </c>
      <c r="F8" s="23">
        <v>62.1</v>
      </c>
      <c r="G8" s="20">
        <v>31.2</v>
      </c>
      <c r="H8" s="21">
        <v>6.71</v>
      </c>
      <c r="I8" s="20">
        <v>61.72</v>
      </c>
      <c r="J8" s="20">
        <v>29.04</v>
      </c>
      <c r="K8" s="20">
        <v>9.24</v>
      </c>
      <c r="L8" s="23">
        <v>62.07</v>
      </c>
      <c r="M8" s="20">
        <v>30.42</v>
      </c>
      <c r="N8" s="21">
        <v>7.52</v>
      </c>
      <c r="O8" s="20">
        <v>48.44</v>
      </c>
      <c r="P8" s="20">
        <v>47.66</v>
      </c>
      <c r="Q8" s="21">
        <v>3.91</v>
      </c>
    </row>
    <row r="9" spans="1:17" x14ac:dyDescent="0.2">
      <c r="A9" s="22"/>
      <c r="B9" s="16" t="s">
        <v>18</v>
      </c>
      <c r="C9" s="23">
        <v>72.28</v>
      </c>
      <c r="D9" s="20">
        <v>22.77</v>
      </c>
      <c r="E9" s="20">
        <v>4.95</v>
      </c>
      <c r="F9" s="23">
        <v>72.38</v>
      </c>
      <c r="G9" s="20">
        <v>23.43</v>
      </c>
      <c r="H9" s="21">
        <v>4.18</v>
      </c>
      <c r="I9" s="20">
        <v>71.599999999999994</v>
      </c>
      <c r="J9" s="20">
        <v>23.15</v>
      </c>
      <c r="K9" s="20">
        <v>5.25</v>
      </c>
      <c r="L9" s="23">
        <v>72.09</v>
      </c>
      <c r="M9" s="20">
        <v>23.77</v>
      </c>
      <c r="N9" s="21">
        <v>4.1399999999999997</v>
      </c>
      <c r="O9" s="20">
        <v>87.5</v>
      </c>
      <c r="P9" s="20">
        <v>12.5</v>
      </c>
      <c r="Q9" s="21">
        <v>0</v>
      </c>
    </row>
    <row r="10" spans="1:17" x14ac:dyDescent="0.2">
      <c r="A10" s="15" t="s">
        <v>19</v>
      </c>
      <c r="B10" s="16" t="s">
        <v>20</v>
      </c>
      <c r="C10" s="23">
        <v>75.790000000000006</v>
      </c>
      <c r="D10" s="20">
        <v>16.71</v>
      </c>
      <c r="E10" s="20">
        <v>7.51</v>
      </c>
      <c r="F10" s="23">
        <v>72.23</v>
      </c>
      <c r="G10" s="20">
        <v>20.190000000000001</v>
      </c>
      <c r="H10" s="21">
        <v>7.57</v>
      </c>
      <c r="I10" s="20">
        <v>74.86</v>
      </c>
      <c r="J10" s="20">
        <v>16</v>
      </c>
      <c r="K10" s="20">
        <v>9.14</v>
      </c>
      <c r="L10" s="23">
        <v>74.489999999999995</v>
      </c>
      <c r="M10" s="20">
        <v>18.600000000000001</v>
      </c>
      <c r="N10" s="21">
        <v>8.91</v>
      </c>
      <c r="O10" s="20">
        <v>72.45</v>
      </c>
      <c r="P10" s="20">
        <v>20.41</v>
      </c>
      <c r="Q10" s="21">
        <v>7.14</v>
      </c>
    </row>
    <row r="11" spans="1:17" x14ac:dyDescent="0.2">
      <c r="A11" s="22"/>
      <c r="B11" s="16" t="s">
        <v>21</v>
      </c>
      <c r="C11" s="23">
        <v>69.06</v>
      </c>
      <c r="D11" s="20">
        <v>24.5</v>
      </c>
      <c r="E11" s="20">
        <v>6.44</v>
      </c>
      <c r="F11" s="23">
        <v>62.6</v>
      </c>
      <c r="G11" s="20">
        <v>32.17</v>
      </c>
      <c r="H11" s="21">
        <v>5.23</v>
      </c>
      <c r="I11" s="20">
        <v>64.41</v>
      </c>
      <c r="J11" s="20">
        <v>28.81</v>
      </c>
      <c r="K11" s="20">
        <v>6.78</v>
      </c>
      <c r="L11" s="23">
        <v>64.37</v>
      </c>
      <c r="M11" s="20">
        <v>29.95</v>
      </c>
      <c r="N11" s="21">
        <v>5.68</v>
      </c>
      <c r="O11" s="20">
        <v>50.55</v>
      </c>
      <c r="P11" s="20">
        <v>49.45</v>
      </c>
      <c r="Q11" s="21">
        <v>0</v>
      </c>
    </row>
    <row r="12" spans="1:17" x14ac:dyDescent="0.2">
      <c r="A12" s="15" t="s">
        <v>22</v>
      </c>
      <c r="B12" s="16" t="s">
        <v>23</v>
      </c>
      <c r="C12" s="23">
        <v>72.06</v>
      </c>
      <c r="D12" s="20">
        <v>25.29</v>
      </c>
      <c r="E12" s="20">
        <v>2.65</v>
      </c>
      <c r="F12" s="23">
        <v>69.08</v>
      </c>
      <c r="G12" s="20">
        <v>29.47</v>
      </c>
      <c r="H12" s="21">
        <v>1.45</v>
      </c>
      <c r="I12" s="20">
        <v>73.31</v>
      </c>
      <c r="J12" s="20">
        <v>24.66</v>
      </c>
      <c r="K12" s="20">
        <v>2.0299999999999998</v>
      </c>
      <c r="L12" s="23">
        <v>70.39</v>
      </c>
      <c r="M12" s="20">
        <v>27.52</v>
      </c>
      <c r="N12" s="21">
        <v>2.08</v>
      </c>
      <c r="O12" s="20">
        <v>28.7</v>
      </c>
      <c r="P12" s="20">
        <v>69.44</v>
      </c>
      <c r="Q12" s="21">
        <v>1.85</v>
      </c>
    </row>
    <row r="13" spans="1:17" x14ac:dyDescent="0.2">
      <c r="A13" s="22"/>
      <c r="B13" s="16" t="s">
        <v>24</v>
      </c>
      <c r="C13" s="23">
        <v>69.78</v>
      </c>
      <c r="D13" s="20">
        <v>22.25</v>
      </c>
      <c r="E13" s="20">
        <v>7.97</v>
      </c>
      <c r="F13" s="23">
        <v>70.290000000000006</v>
      </c>
      <c r="G13" s="20">
        <v>19.670000000000002</v>
      </c>
      <c r="H13" s="21">
        <v>10.039999999999999</v>
      </c>
      <c r="I13" s="20">
        <v>73.930000000000007</v>
      </c>
      <c r="J13" s="20">
        <v>16.559999999999999</v>
      </c>
      <c r="K13" s="20">
        <v>9.51</v>
      </c>
      <c r="L13" s="23">
        <v>68.55</v>
      </c>
      <c r="M13" s="20">
        <v>21.03</v>
      </c>
      <c r="N13" s="21">
        <v>10.42</v>
      </c>
      <c r="O13" s="20">
        <v>65.099999999999994</v>
      </c>
      <c r="P13" s="20">
        <v>10.94</v>
      </c>
      <c r="Q13" s="21">
        <v>23.96</v>
      </c>
    </row>
    <row r="14" spans="1:17" x14ac:dyDescent="0.2">
      <c r="A14" s="15" t="s">
        <v>26</v>
      </c>
      <c r="B14" s="16" t="s">
        <v>27</v>
      </c>
      <c r="C14" s="23">
        <v>84.32</v>
      </c>
      <c r="D14" s="20">
        <v>9.98</v>
      </c>
      <c r="E14" s="20">
        <v>5.7</v>
      </c>
      <c r="F14" s="23">
        <v>84.12</v>
      </c>
      <c r="G14" s="20">
        <v>10.1</v>
      </c>
      <c r="H14" s="21">
        <v>5.77</v>
      </c>
      <c r="I14" s="20">
        <v>83.82</v>
      </c>
      <c r="J14" s="20">
        <v>9.5399999999999991</v>
      </c>
      <c r="K14" s="20">
        <v>6.65</v>
      </c>
      <c r="L14" s="23">
        <v>84.06</v>
      </c>
      <c r="M14" s="20">
        <v>10.23</v>
      </c>
      <c r="N14" s="21">
        <v>5.71</v>
      </c>
      <c r="O14" s="20">
        <v>90.91</v>
      </c>
      <c r="P14" s="20">
        <v>0</v>
      </c>
      <c r="Q14" s="21">
        <v>9.09</v>
      </c>
    </row>
    <row r="15" spans="1:17" x14ac:dyDescent="0.2">
      <c r="A15" s="24"/>
      <c r="B15" s="16" t="s">
        <v>28</v>
      </c>
      <c r="C15" s="23">
        <v>70.569999999999993</v>
      </c>
      <c r="D15" s="20">
        <v>22.01</v>
      </c>
      <c r="E15" s="20">
        <v>7.42</v>
      </c>
      <c r="F15" s="23">
        <v>69.66</v>
      </c>
      <c r="G15" s="20">
        <v>23.28</v>
      </c>
      <c r="H15" s="21">
        <v>7.06</v>
      </c>
      <c r="I15" s="20">
        <v>70.16</v>
      </c>
      <c r="J15" s="20">
        <v>22.85</v>
      </c>
      <c r="K15" s="20">
        <v>6.99</v>
      </c>
      <c r="L15" s="23">
        <v>67.73</v>
      </c>
      <c r="M15" s="20">
        <v>24.35</v>
      </c>
      <c r="N15" s="21">
        <v>7.92</v>
      </c>
      <c r="O15" s="20">
        <v>44.64</v>
      </c>
      <c r="P15" s="20">
        <v>55.39</v>
      </c>
      <c r="Q15" s="21">
        <v>0</v>
      </c>
    </row>
    <row r="16" spans="1:17" x14ac:dyDescent="0.2">
      <c r="A16" s="15" t="s">
        <v>29</v>
      </c>
      <c r="B16" s="16" t="s">
        <v>30</v>
      </c>
      <c r="C16" s="23">
        <v>59.83</v>
      </c>
      <c r="D16" s="20">
        <v>36.61</v>
      </c>
      <c r="E16" s="20">
        <v>3.56</v>
      </c>
      <c r="F16" s="23">
        <v>59.51</v>
      </c>
      <c r="G16" s="20">
        <v>35.74</v>
      </c>
      <c r="H16" s="21">
        <v>4.75</v>
      </c>
      <c r="I16" s="26">
        <v>64.72</v>
      </c>
      <c r="J16" s="27">
        <v>31.47</v>
      </c>
      <c r="K16" s="28">
        <v>3.81</v>
      </c>
      <c r="L16" s="27">
        <v>60.14</v>
      </c>
      <c r="M16" s="27">
        <v>35.96</v>
      </c>
      <c r="N16" s="28">
        <v>3.9</v>
      </c>
      <c r="O16" s="10">
        <v>77.14</v>
      </c>
      <c r="P16" s="10">
        <v>22.86</v>
      </c>
      <c r="Q16" s="65">
        <v>0</v>
      </c>
    </row>
    <row r="17" spans="1:17" x14ac:dyDescent="0.2">
      <c r="A17" s="24"/>
      <c r="B17" s="16" t="s">
        <v>31</v>
      </c>
      <c r="C17" s="23">
        <v>57.78</v>
      </c>
      <c r="D17" s="20">
        <v>32.840000000000003</v>
      </c>
      <c r="E17" s="20">
        <v>9.3800000000000008</v>
      </c>
      <c r="F17" s="23">
        <v>52.13</v>
      </c>
      <c r="G17" s="20">
        <v>36.97</v>
      </c>
      <c r="H17" s="21">
        <v>10.9</v>
      </c>
      <c r="I17" s="26">
        <v>57.56</v>
      </c>
      <c r="J17" s="27">
        <v>32.68</v>
      </c>
      <c r="K17" s="28">
        <v>9.76</v>
      </c>
      <c r="L17" s="27">
        <v>54.97</v>
      </c>
      <c r="M17" s="27">
        <v>35.99</v>
      </c>
      <c r="N17" s="28">
        <v>9.0399999999999991</v>
      </c>
      <c r="O17" s="27">
        <v>50</v>
      </c>
      <c r="P17" s="27">
        <v>50</v>
      </c>
      <c r="Q17" s="28">
        <v>0</v>
      </c>
    </row>
    <row r="18" spans="1:17" x14ac:dyDescent="0.2">
      <c r="A18" s="15" t="s">
        <v>32</v>
      </c>
      <c r="B18" s="16" t="s">
        <v>33</v>
      </c>
      <c r="C18" s="23">
        <v>66.22</v>
      </c>
      <c r="D18" s="20">
        <v>30.32</v>
      </c>
      <c r="E18" s="21">
        <v>3.46</v>
      </c>
      <c r="F18" s="23">
        <v>61.91</v>
      </c>
      <c r="G18" s="20">
        <v>34.04</v>
      </c>
      <c r="H18" s="21">
        <v>4.04</v>
      </c>
      <c r="I18" s="27">
        <v>63.13</v>
      </c>
      <c r="J18" s="27">
        <v>31.56</v>
      </c>
      <c r="K18" s="27">
        <v>5.31</v>
      </c>
      <c r="L18" s="26">
        <v>63.18</v>
      </c>
      <c r="M18" s="27">
        <v>33.15</v>
      </c>
      <c r="N18" s="28">
        <v>3.67</v>
      </c>
      <c r="O18" s="26">
        <v>37.880000000000003</v>
      </c>
      <c r="P18" s="27">
        <v>62.12</v>
      </c>
      <c r="Q18" s="28">
        <v>0</v>
      </c>
    </row>
    <row r="19" spans="1:17" x14ac:dyDescent="0.2">
      <c r="A19" s="111"/>
      <c r="B19" s="112" t="s">
        <v>34</v>
      </c>
      <c r="C19" s="64">
        <v>69.900000000000006</v>
      </c>
      <c r="D19" s="91">
        <v>20.420000000000002</v>
      </c>
      <c r="E19" s="65">
        <v>9.69</v>
      </c>
      <c r="F19" s="64">
        <v>67.16</v>
      </c>
      <c r="G19" s="91">
        <v>24.36</v>
      </c>
      <c r="H19" s="65">
        <v>8.4700000000000006</v>
      </c>
      <c r="I19" s="93">
        <v>70.709999999999994</v>
      </c>
      <c r="J19" s="93">
        <v>21.3</v>
      </c>
      <c r="K19" s="93">
        <v>7.99</v>
      </c>
      <c r="L19" s="63">
        <v>68.44</v>
      </c>
      <c r="M19" s="93">
        <v>23.07</v>
      </c>
      <c r="N19" s="138">
        <v>8.49</v>
      </c>
      <c r="O19" s="63">
        <v>41.79</v>
      </c>
      <c r="P19" s="93">
        <v>58.21</v>
      </c>
      <c r="Q19" s="138">
        <v>0</v>
      </c>
    </row>
    <row r="20" spans="1:17" x14ac:dyDescent="0.2">
      <c r="A20" s="25" t="s">
        <v>102</v>
      </c>
      <c r="B20" s="31" t="s">
        <v>371</v>
      </c>
      <c r="C20" s="173">
        <v>75.41</v>
      </c>
      <c r="D20" s="173">
        <v>20.49</v>
      </c>
      <c r="E20" s="173">
        <v>4.0999999999999996</v>
      </c>
      <c r="F20" s="173">
        <v>68.38</v>
      </c>
      <c r="G20" s="173">
        <v>27.14</v>
      </c>
      <c r="H20" s="173">
        <v>4.49</v>
      </c>
      <c r="I20" s="174">
        <v>71.88</v>
      </c>
      <c r="J20" s="174">
        <v>22.19</v>
      </c>
      <c r="K20" s="174">
        <v>5.94</v>
      </c>
      <c r="L20" s="174">
        <v>69.819999999999993</v>
      </c>
      <c r="M20" s="174">
        <v>25.4</v>
      </c>
      <c r="N20" s="174">
        <v>4.78</v>
      </c>
      <c r="O20" s="174">
        <v>55.56</v>
      </c>
      <c r="P20" s="174">
        <v>44.44</v>
      </c>
      <c r="Q20" s="174">
        <v>0</v>
      </c>
    </row>
    <row r="21" spans="1:17" x14ac:dyDescent="0.2">
      <c r="A21" s="25"/>
      <c r="B21" s="31" t="s">
        <v>372</v>
      </c>
      <c r="C21" s="173">
        <v>62.14</v>
      </c>
      <c r="D21" s="173">
        <v>32.39</v>
      </c>
      <c r="E21" s="173">
        <v>5.47</v>
      </c>
      <c r="F21" s="173">
        <v>61.08</v>
      </c>
      <c r="G21" s="173">
        <v>35.14</v>
      </c>
      <c r="H21" s="173">
        <v>3.78</v>
      </c>
      <c r="I21" s="174">
        <v>61.98</v>
      </c>
      <c r="J21" s="174">
        <v>31.77</v>
      </c>
      <c r="K21" s="174">
        <v>6.25</v>
      </c>
      <c r="L21" s="174">
        <v>60.92</v>
      </c>
      <c r="M21" s="174">
        <v>33.6</v>
      </c>
      <c r="N21" s="174">
        <v>5.48</v>
      </c>
      <c r="O21" s="174">
        <v>71.23</v>
      </c>
      <c r="P21" s="174">
        <v>28.77</v>
      </c>
      <c r="Q21" s="174">
        <v>0</v>
      </c>
    </row>
    <row r="22" spans="1:17" ht="13.5" thickBot="1" x14ac:dyDescent="0.25">
      <c r="A22" s="176"/>
      <c r="B22" s="176" t="s">
        <v>387</v>
      </c>
      <c r="C22" s="177" t="s">
        <v>389</v>
      </c>
      <c r="D22" s="177" t="s">
        <v>389</v>
      </c>
      <c r="E22" s="177" t="s">
        <v>389</v>
      </c>
      <c r="F22" s="177" t="s">
        <v>389</v>
      </c>
      <c r="G22" s="177" t="s">
        <v>389</v>
      </c>
      <c r="H22" s="177" t="s">
        <v>389</v>
      </c>
      <c r="I22" s="178" t="s">
        <v>389</v>
      </c>
      <c r="J22" s="178" t="s">
        <v>389</v>
      </c>
      <c r="K22" s="178" t="s">
        <v>389</v>
      </c>
      <c r="L22" s="178" t="s">
        <v>389</v>
      </c>
      <c r="M22" s="178" t="s">
        <v>389</v>
      </c>
      <c r="N22" s="178" t="s">
        <v>389</v>
      </c>
      <c r="O22" s="178" t="s">
        <v>389</v>
      </c>
      <c r="P22" s="178" t="s">
        <v>389</v>
      </c>
      <c r="Q22" s="178" t="s">
        <v>389</v>
      </c>
    </row>
    <row r="23" spans="1:17" x14ac:dyDescent="0.2">
      <c r="A23" s="179" t="s">
        <v>392</v>
      </c>
      <c r="B23" s="180" t="s">
        <v>374</v>
      </c>
      <c r="C23" s="181">
        <v>71</v>
      </c>
      <c r="D23" s="181">
        <v>23.06</v>
      </c>
      <c r="E23" s="181">
        <v>5.94</v>
      </c>
      <c r="F23" s="181">
        <v>68.77</v>
      </c>
      <c r="G23" s="181">
        <v>24.37</v>
      </c>
      <c r="H23" s="181">
        <v>6.86</v>
      </c>
      <c r="I23" s="182">
        <v>68.819999999999993</v>
      </c>
      <c r="J23" s="182">
        <v>24.46</v>
      </c>
      <c r="K23" s="182">
        <v>6.72</v>
      </c>
      <c r="L23" s="182">
        <v>68.599999999999994</v>
      </c>
      <c r="M23" s="182">
        <v>24.88</v>
      </c>
      <c r="N23" s="182">
        <v>6.52</v>
      </c>
      <c r="O23" s="180">
        <v>57.69</v>
      </c>
      <c r="P23" s="180">
        <v>42.31</v>
      </c>
      <c r="Q23" s="183">
        <v>0</v>
      </c>
    </row>
    <row r="24" spans="1:17" x14ac:dyDescent="0.2">
      <c r="A24" s="184"/>
      <c r="B24" s="31" t="s">
        <v>376</v>
      </c>
      <c r="C24" s="173"/>
      <c r="D24" s="173"/>
      <c r="E24" s="173"/>
      <c r="F24" s="173"/>
      <c r="G24" s="173"/>
      <c r="H24" s="173"/>
      <c r="I24" s="175"/>
      <c r="J24" s="175"/>
      <c r="K24" s="175"/>
      <c r="L24" s="175"/>
      <c r="M24" s="175"/>
      <c r="N24" s="175"/>
      <c r="O24" s="31"/>
      <c r="P24" s="31"/>
      <c r="Q24" s="185"/>
    </row>
    <row r="25" spans="1:17" ht="13.5" thickBot="1" x14ac:dyDescent="0.25">
      <c r="A25" s="186"/>
      <c r="B25" s="187" t="s">
        <v>393</v>
      </c>
      <c r="C25" s="188"/>
      <c r="D25" s="188"/>
      <c r="E25" s="188"/>
      <c r="F25" s="188"/>
      <c r="G25" s="188"/>
      <c r="H25" s="188"/>
      <c r="I25" s="188"/>
      <c r="J25" s="188"/>
      <c r="K25" s="188"/>
      <c r="L25" s="189"/>
      <c r="M25" s="189"/>
      <c r="N25" s="189"/>
      <c r="O25" s="187"/>
      <c r="P25" s="187"/>
      <c r="Q25" s="190"/>
    </row>
    <row r="27" spans="1:17" x14ac:dyDescent="0.2">
      <c r="C27" s="35" t="s">
        <v>35</v>
      </c>
      <c r="D27" s="35"/>
      <c r="E27" s="36"/>
      <c r="F27" s="36"/>
      <c r="G27" s="36"/>
      <c r="H27" s="36"/>
      <c r="I27" s="36"/>
      <c r="J27" s="36"/>
      <c r="K27" s="36"/>
      <c r="L27" s="36"/>
      <c r="M27" s="36"/>
    </row>
    <row r="28" spans="1:17" x14ac:dyDescent="0.2">
      <c r="C28" s="35" t="s">
        <v>36</v>
      </c>
      <c r="D28" s="36"/>
      <c r="E28" s="36"/>
      <c r="F28" s="36"/>
      <c r="G28" s="36"/>
      <c r="H28" s="36"/>
      <c r="I28" s="36"/>
      <c r="J28" s="36"/>
      <c r="K28" s="36"/>
      <c r="L28" s="36"/>
      <c r="M28" s="36"/>
    </row>
  </sheetData>
  <mergeCells count="5">
    <mergeCell ref="C4:E4"/>
    <mergeCell ref="F4:H4"/>
    <mergeCell ref="I4:K4"/>
    <mergeCell ref="L4:N4"/>
    <mergeCell ref="O4:Q4"/>
  </mergeCells>
  <phoneticPr fontId="4" type="noConversion"/>
  <pageMargins left="0.5" right="0.5" top="1" bottom="1" header="0.5" footer="0.5"/>
  <pageSetup paperSize="5" scale="91" orientation="landscape" horizontalDpi="4294967292" verticalDpi="429496729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J25"/>
  <sheetViews>
    <sheetView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35" width="8.125" style="10" customWidth="1"/>
    <col min="36" max="16384" width="11" style="9"/>
  </cols>
  <sheetData>
    <row r="1" spans="1:35" x14ac:dyDescent="0.2">
      <c r="A1" s="8" t="s">
        <v>286</v>
      </c>
    </row>
    <row r="2" spans="1:35" x14ac:dyDescent="0.2">
      <c r="A2" s="8" t="s">
        <v>287</v>
      </c>
    </row>
    <row r="4" spans="1:35" ht="126" customHeight="1" x14ac:dyDescent="0.2">
      <c r="C4" s="244" t="s">
        <v>288</v>
      </c>
      <c r="D4" s="245"/>
      <c r="E4" s="246"/>
      <c r="F4" s="247" t="s">
        <v>289</v>
      </c>
      <c r="G4" s="245"/>
      <c r="H4" s="246"/>
      <c r="I4" s="244" t="s">
        <v>290</v>
      </c>
      <c r="J4" s="245"/>
      <c r="K4" s="246"/>
      <c r="L4" s="247" t="s">
        <v>291</v>
      </c>
      <c r="M4" s="245"/>
      <c r="N4" s="246"/>
      <c r="O4" s="244" t="s">
        <v>292</v>
      </c>
      <c r="P4" s="245"/>
      <c r="Q4" s="246"/>
      <c r="R4" s="247" t="s">
        <v>293</v>
      </c>
      <c r="S4" s="245"/>
      <c r="T4" s="246"/>
      <c r="U4" s="244" t="s">
        <v>294</v>
      </c>
      <c r="V4" s="245"/>
      <c r="W4" s="246"/>
      <c r="X4" s="247" t="s">
        <v>295</v>
      </c>
      <c r="Y4" s="245"/>
      <c r="Z4" s="246"/>
      <c r="AA4" s="244" t="s">
        <v>296</v>
      </c>
      <c r="AB4" s="245"/>
      <c r="AC4" s="246"/>
      <c r="AD4" s="247" t="s">
        <v>297</v>
      </c>
      <c r="AE4" s="245"/>
      <c r="AF4" s="246"/>
      <c r="AG4" s="244" t="s">
        <v>298</v>
      </c>
      <c r="AH4" s="245"/>
      <c r="AI4" s="246"/>
    </row>
    <row r="5" spans="1:35"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2" t="s">
        <v>10</v>
      </c>
      <c r="V5" s="13" t="s">
        <v>11</v>
      </c>
      <c r="W5" s="14" t="s">
        <v>12</v>
      </c>
      <c r="X5" s="13" t="s">
        <v>10</v>
      </c>
      <c r="Y5" s="13" t="s">
        <v>11</v>
      </c>
      <c r="Z5" s="14" t="s">
        <v>12</v>
      </c>
      <c r="AA5" s="12" t="s">
        <v>10</v>
      </c>
      <c r="AB5" s="13" t="s">
        <v>11</v>
      </c>
      <c r="AC5" s="14" t="s">
        <v>12</v>
      </c>
      <c r="AD5" s="13" t="s">
        <v>10</v>
      </c>
      <c r="AE5" s="13" t="s">
        <v>11</v>
      </c>
      <c r="AF5" s="14" t="s">
        <v>12</v>
      </c>
      <c r="AG5" s="12" t="s">
        <v>10</v>
      </c>
      <c r="AH5" s="13" t="s">
        <v>11</v>
      </c>
      <c r="AI5" s="14" t="s">
        <v>12</v>
      </c>
    </row>
    <row r="6" spans="1:35" x14ac:dyDescent="0.2">
      <c r="A6" s="15" t="s">
        <v>13</v>
      </c>
      <c r="B6" s="16" t="s">
        <v>14</v>
      </c>
      <c r="C6" s="23">
        <v>53.45</v>
      </c>
      <c r="D6" s="20">
        <v>30.58</v>
      </c>
      <c r="E6" s="21">
        <v>15.99</v>
      </c>
      <c r="F6" s="20">
        <v>61.02</v>
      </c>
      <c r="G6" s="20">
        <v>31.58</v>
      </c>
      <c r="H6" s="21">
        <v>7.4</v>
      </c>
      <c r="I6" s="23">
        <v>68.88</v>
      </c>
      <c r="J6" s="20">
        <v>25.04</v>
      </c>
      <c r="K6" s="21">
        <v>6.08</v>
      </c>
      <c r="L6" s="20">
        <v>37.18</v>
      </c>
      <c r="M6" s="20">
        <v>44.49</v>
      </c>
      <c r="N6" s="21">
        <v>18.34</v>
      </c>
      <c r="O6" s="23">
        <v>48.27</v>
      </c>
      <c r="P6" s="20">
        <v>37.42</v>
      </c>
      <c r="Q6" s="21">
        <v>14.32</v>
      </c>
      <c r="R6" s="20">
        <v>55.58</v>
      </c>
      <c r="S6" s="20">
        <v>34.54</v>
      </c>
      <c r="T6" s="21">
        <v>9.89</v>
      </c>
      <c r="U6" s="23">
        <v>48.41</v>
      </c>
      <c r="V6" s="20">
        <v>37.24</v>
      </c>
      <c r="W6" s="21">
        <v>14.35</v>
      </c>
      <c r="X6" s="20">
        <v>51.82</v>
      </c>
      <c r="Y6" s="20">
        <v>33.54</v>
      </c>
      <c r="Z6" s="21">
        <v>14.65</v>
      </c>
      <c r="AA6" s="23">
        <v>41.46</v>
      </c>
      <c r="AB6" s="20">
        <v>38.75</v>
      </c>
      <c r="AC6" s="21">
        <v>19.79</v>
      </c>
      <c r="AD6" s="20">
        <v>47.6</v>
      </c>
      <c r="AE6" s="20">
        <v>38.43</v>
      </c>
      <c r="AF6" s="21">
        <v>13.97</v>
      </c>
      <c r="AG6" s="23">
        <v>52.2</v>
      </c>
      <c r="AH6" s="20">
        <v>31.68</v>
      </c>
      <c r="AI6" s="21">
        <v>16.12</v>
      </c>
    </row>
    <row r="7" spans="1:35" x14ac:dyDescent="0.2">
      <c r="A7" s="22"/>
      <c r="B7" s="16" t="s">
        <v>15</v>
      </c>
      <c r="C7" s="23">
        <v>78.14</v>
      </c>
      <c r="D7" s="20">
        <v>9.5399999999999991</v>
      </c>
      <c r="E7" s="21">
        <v>12.33</v>
      </c>
      <c r="F7" s="20">
        <v>81.31</v>
      </c>
      <c r="G7" s="20">
        <v>13.68</v>
      </c>
      <c r="H7" s="21">
        <v>5.01</v>
      </c>
      <c r="I7" s="23">
        <v>76.95</v>
      </c>
      <c r="J7" s="20">
        <v>14.3</v>
      </c>
      <c r="K7" s="21">
        <v>8.74</v>
      </c>
      <c r="L7" s="20">
        <v>48.91</v>
      </c>
      <c r="M7" s="20">
        <v>36.42</v>
      </c>
      <c r="N7" s="21">
        <v>14.68</v>
      </c>
      <c r="O7" s="23">
        <v>67.86</v>
      </c>
      <c r="P7" s="20">
        <v>23.89</v>
      </c>
      <c r="Q7" s="21">
        <v>8.25</v>
      </c>
      <c r="R7" s="20">
        <v>86.75</v>
      </c>
      <c r="S7" s="20">
        <v>8.07</v>
      </c>
      <c r="T7" s="21">
        <v>5.18</v>
      </c>
      <c r="U7" s="23">
        <v>55.6</v>
      </c>
      <c r="V7" s="20">
        <v>22.4</v>
      </c>
      <c r="W7" s="21">
        <v>22.01</v>
      </c>
      <c r="X7" s="20">
        <v>82.96</v>
      </c>
      <c r="Y7" s="20">
        <v>13.03</v>
      </c>
      <c r="Z7" s="21">
        <v>4</v>
      </c>
      <c r="AA7" s="23">
        <v>62.78</v>
      </c>
      <c r="AB7" s="20">
        <v>15.82</v>
      </c>
      <c r="AC7" s="21">
        <v>21.39</v>
      </c>
      <c r="AD7" s="20">
        <v>57.13</v>
      </c>
      <c r="AE7" s="20">
        <v>20.94</v>
      </c>
      <c r="AF7" s="21">
        <v>21.93</v>
      </c>
      <c r="AG7" s="23">
        <v>53.59</v>
      </c>
      <c r="AH7" s="20">
        <v>26.05</v>
      </c>
      <c r="AI7" s="21">
        <v>20.36</v>
      </c>
    </row>
    <row r="8" spans="1:35" x14ac:dyDescent="0.2">
      <c r="A8" s="15" t="s">
        <v>16</v>
      </c>
      <c r="B8" s="16" t="s">
        <v>17</v>
      </c>
      <c r="C8" s="23">
        <v>85.02</v>
      </c>
      <c r="D8" s="20">
        <v>10.89</v>
      </c>
      <c r="E8" s="21">
        <v>4.09</v>
      </c>
      <c r="F8" s="20">
        <v>74.400000000000006</v>
      </c>
      <c r="G8" s="20">
        <v>14.11</v>
      </c>
      <c r="H8" s="21">
        <v>11.49</v>
      </c>
      <c r="I8" s="23">
        <v>72.41</v>
      </c>
      <c r="J8" s="20">
        <v>13.69</v>
      </c>
      <c r="K8" s="21">
        <v>13.9</v>
      </c>
      <c r="L8" s="20">
        <v>39.19</v>
      </c>
      <c r="M8" s="20">
        <v>42.37</v>
      </c>
      <c r="N8" s="21">
        <v>18.440000000000001</v>
      </c>
      <c r="O8" s="23">
        <v>56.09</v>
      </c>
      <c r="P8" s="20">
        <v>33.01</v>
      </c>
      <c r="Q8" s="21">
        <v>10.9</v>
      </c>
      <c r="R8" s="20">
        <v>81.010000000000005</v>
      </c>
      <c r="S8" s="20">
        <v>14.25</v>
      </c>
      <c r="T8" s="21">
        <v>4.74</v>
      </c>
      <c r="U8" s="23">
        <v>53.27</v>
      </c>
      <c r="V8" s="20">
        <v>32.24</v>
      </c>
      <c r="W8" s="21">
        <v>14.48</v>
      </c>
      <c r="X8" s="20">
        <v>71.239999999999995</v>
      </c>
      <c r="Y8" s="20">
        <v>18.239999999999998</v>
      </c>
      <c r="Z8" s="21">
        <v>10.53</v>
      </c>
      <c r="AA8" s="23">
        <v>55.48</v>
      </c>
      <c r="AB8" s="20">
        <v>28.29</v>
      </c>
      <c r="AC8" s="21">
        <v>16.23</v>
      </c>
      <c r="AD8" s="20">
        <v>52.92</v>
      </c>
      <c r="AE8" s="20">
        <v>31.57</v>
      </c>
      <c r="AF8" s="21">
        <v>15.5</v>
      </c>
      <c r="AG8" s="23">
        <v>61.21</v>
      </c>
      <c r="AH8" s="20">
        <v>23.65</v>
      </c>
      <c r="AI8" s="21">
        <v>15.15</v>
      </c>
    </row>
    <row r="9" spans="1:35" x14ac:dyDescent="0.2">
      <c r="A9" s="22"/>
      <c r="B9" s="16" t="s">
        <v>18</v>
      </c>
      <c r="C9" s="23">
        <v>80.510000000000005</v>
      </c>
      <c r="D9" s="20">
        <v>12.87</v>
      </c>
      <c r="E9" s="21">
        <v>6.63</v>
      </c>
      <c r="F9" s="20">
        <v>75.040000000000006</v>
      </c>
      <c r="G9" s="20">
        <v>13.47</v>
      </c>
      <c r="H9" s="21">
        <v>11.49</v>
      </c>
      <c r="I9" s="23">
        <v>71.39</v>
      </c>
      <c r="J9" s="20">
        <v>13.97</v>
      </c>
      <c r="K9" s="21">
        <v>14.63</v>
      </c>
      <c r="L9" s="20">
        <v>50.1</v>
      </c>
      <c r="M9" s="20">
        <v>23.65</v>
      </c>
      <c r="N9" s="21">
        <v>26.25</v>
      </c>
      <c r="O9" s="23">
        <v>57.56</v>
      </c>
      <c r="P9" s="20">
        <v>22.07</v>
      </c>
      <c r="Q9" s="21">
        <v>20.38</v>
      </c>
      <c r="R9" s="20">
        <v>73.73</v>
      </c>
      <c r="S9" s="20">
        <v>15.55</v>
      </c>
      <c r="T9" s="21">
        <v>10.72</v>
      </c>
      <c r="U9" s="23">
        <v>43.99</v>
      </c>
      <c r="V9" s="20">
        <v>37.93</v>
      </c>
      <c r="W9" s="21">
        <v>18.079999999999998</v>
      </c>
      <c r="X9" s="20">
        <v>67.77</v>
      </c>
      <c r="Y9" s="20">
        <v>17.53</v>
      </c>
      <c r="Z9" s="21">
        <v>14.7</v>
      </c>
      <c r="AA9" s="23">
        <v>42.84</v>
      </c>
      <c r="AB9" s="20">
        <v>35.74</v>
      </c>
      <c r="AC9" s="21">
        <v>21.42</v>
      </c>
      <c r="AD9" s="20">
        <v>42.86</v>
      </c>
      <c r="AE9" s="20">
        <v>36.26</v>
      </c>
      <c r="AF9" s="21">
        <v>20.89</v>
      </c>
      <c r="AG9" s="23">
        <v>44.91</v>
      </c>
      <c r="AH9" s="20">
        <v>34.119999999999997</v>
      </c>
      <c r="AI9" s="21">
        <v>20.97</v>
      </c>
    </row>
    <row r="10" spans="1:35" x14ac:dyDescent="0.2">
      <c r="A10" s="15" t="s">
        <v>19</v>
      </c>
      <c r="B10" s="16" t="s">
        <v>20</v>
      </c>
      <c r="C10" s="23">
        <v>71.89</v>
      </c>
      <c r="D10" s="20">
        <v>20.03</v>
      </c>
      <c r="E10" s="21">
        <v>8.08</v>
      </c>
      <c r="F10" s="20">
        <v>73.069999999999993</v>
      </c>
      <c r="G10" s="20">
        <v>20.059999999999999</v>
      </c>
      <c r="H10" s="21">
        <v>6.87</v>
      </c>
      <c r="I10" s="23">
        <v>76.89</v>
      </c>
      <c r="J10" s="20">
        <v>16.11</v>
      </c>
      <c r="K10" s="21">
        <v>7.01</v>
      </c>
      <c r="L10" s="20">
        <v>53.61</v>
      </c>
      <c r="M10" s="20">
        <v>33.119999999999997</v>
      </c>
      <c r="N10" s="21">
        <v>13.27</v>
      </c>
      <c r="O10" s="23">
        <v>62.74</v>
      </c>
      <c r="P10" s="20">
        <v>27.26</v>
      </c>
      <c r="Q10" s="21">
        <v>10</v>
      </c>
      <c r="R10" s="20">
        <v>64.709999999999994</v>
      </c>
      <c r="S10" s="20">
        <v>26.29</v>
      </c>
      <c r="T10" s="21">
        <v>9</v>
      </c>
      <c r="U10" s="23">
        <v>56.51</v>
      </c>
      <c r="V10" s="20">
        <v>30.46</v>
      </c>
      <c r="W10" s="21">
        <v>13.03</v>
      </c>
      <c r="X10" s="20">
        <v>65.77</v>
      </c>
      <c r="Y10" s="20">
        <v>25.92</v>
      </c>
      <c r="Z10" s="21">
        <v>8.31</v>
      </c>
      <c r="AA10" s="23">
        <v>51.5</v>
      </c>
      <c r="AB10" s="20">
        <v>33.61</v>
      </c>
      <c r="AC10" s="21">
        <v>14.89</v>
      </c>
      <c r="AD10" s="20">
        <v>53.33</v>
      </c>
      <c r="AE10" s="20">
        <v>32.51</v>
      </c>
      <c r="AF10" s="21">
        <v>14.16</v>
      </c>
      <c r="AG10" s="23">
        <v>70.31</v>
      </c>
      <c r="AH10" s="20">
        <v>21.01</v>
      </c>
      <c r="AI10" s="21">
        <v>8.68</v>
      </c>
    </row>
    <row r="11" spans="1:35" x14ac:dyDescent="0.2">
      <c r="A11" s="22"/>
      <c r="B11" s="16" t="s">
        <v>21</v>
      </c>
      <c r="C11" s="23">
        <v>80.06</v>
      </c>
      <c r="D11" s="20">
        <v>14.09</v>
      </c>
      <c r="E11" s="21">
        <v>5.85</v>
      </c>
      <c r="F11" s="20">
        <v>65.91</v>
      </c>
      <c r="G11" s="20">
        <v>17.55</v>
      </c>
      <c r="H11" s="21">
        <v>16.54</v>
      </c>
      <c r="I11" s="23">
        <v>58.23</v>
      </c>
      <c r="J11" s="20">
        <v>21.28</v>
      </c>
      <c r="K11" s="21">
        <v>20.49</v>
      </c>
      <c r="L11" s="20">
        <v>47.97</v>
      </c>
      <c r="M11" s="20">
        <v>31.81</v>
      </c>
      <c r="N11" s="21">
        <v>20.23</v>
      </c>
      <c r="O11" s="23">
        <v>55.27</v>
      </c>
      <c r="P11" s="20">
        <v>29.06</v>
      </c>
      <c r="Q11" s="21">
        <v>15.67</v>
      </c>
      <c r="R11" s="20">
        <v>70.55</v>
      </c>
      <c r="S11" s="20">
        <v>18.32</v>
      </c>
      <c r="T11" s="21">
        <v>11.13</v>
      </c>
      <c r="U11" s="23">
        <v>52.23</v>
      </c>
      <c r="V11" s="20">
        <v>34.119999999999997</v>
      </c>
      <c r="W11" s="21">
        <v>13.65</v>
      </c>
      <c r="X11" s="20">
        <v>59.41</v>
      </c>
      <c r="Y11" s="20">
        <v>23.49</v>
      </c>
      <c r="Z11" s="21">
        <v>17.11</v>
      </c>
      <c r="AA11" s="23">
        <v>45.19</v>
      </c>
      <c r="AB11" s="20">
        <v>35.67</v>
      </c>
      <c r="AC11" s="21">
        <v>19.149999999999999</v>
      </c>
      <c r="AD11" s="20">
        <v>49.54</v>
      </c>
      <c r="AE11" s="20">
        <v>37.68</v>
      </c>
      <c r="AF11" s="21">
        <v>12.78</v>
      </c>
      <c r="AG11" s="23">
        <v>53.74</v>
      </c>
      <c r="AH11" s="20">
        <v>32.14</v>
      </c>
      <c r="AI11" s="21">
        <v>14.12</v>
      </c>
    </row>
    <row r="12" spans="1:35" x14ac:dyDescent="0.2">
      <c r="A12" s="15" t="s">
        <v>22</v>
      </c>
      <c r="B12" s="16" t="s">
        <v>23</v>
      </c>
      <c r="C12" s="23">
        <v>64.91</v>
      </c>
      <c r="D12" s="20">
        <v>27.06</v>
      </c>
      <c r="E12" s="21">
        <v>8.0299999999999994</v>
      </c>
      <c r="F12" s="20">
        <v>63.53</v>
      </c>
      <c r="G12" s="20">
        <v>32.340000000000003</v>
      </c>
      <c r="H12" s="21">
        <v>4.13</v>
      </c>
      <c r="I12" s="23">
        <v>61.65</v>
      </c>
      <c r="J12" s="20">
        <v>30.33</v>
      </c>
      <c r="K12" s="21">
        <v>8.02</v>
      </c>
      <c r="L12" s="20">
        <v>61.05</v>
      </c>
      <c r="M12" s="20">
        <v>29.61</v>
      </c>
      <c r="N12" s="21">
        <v>9.34</v>
      </c>
      <c r="O12" s="23">
        <v>64.34</v>
      </c>
      <c r="P12" s="20">
        <v>29.66</v>
      </c>
      <c r="Q12" s="21">
        <v>6</v>
      </c>
      <c r="R12" s="20">
        <v>62.11</v>
      </c>
      <c r="S12" s="20">
        <v>32.409999999999997</v>
      </c>
      <c r="T12" s="21">
        <v>5.49</v>
      </c>
      <c r="U12" s="23">
        <v>61.68</v>
      </c>
      <c r="V12" s="20">
        <v>29.89</v>
      </c>
      <c r="W12" s="21">
        <v>8.44</v>
      </c>
      <c r="X12" s="20">
        <v>60.39</v>
      </c>
      <c r="Y12" s="20">
        <v>33.64</v>
      </c>
      <c r="Z12" s="21">
        <v>5.97</v>
      </c>
      <c r="AA12" s="23">
        <v>62.67</v>
      </c>
      <c r="AB12" s="20">
        <v>27.87</v>
      </c>
      <c r="AC12" s="21">
        <v>9.4600000000000009</v>
      </c>
      <c r="AD12" s="20">
        <v>62.32</v>
      </c>
      <c r="AE12" s="20">
        <v>29.74</v>
      </c>
      <c r="AF12" s="21">
        <v>7.94</v>
      </c>
      <c r="AG12" s="23">
        <v>67.39</v>
      </c>
      <c r="AH12" s="20">
        <v>26.23</v>
      </c>
      <c r="AI12" s="21">
        <v>6.38</v>
      </c>
    </row>
    <row r="13" spans="1:35" x14ac:dyDescent="0.2">
      <c r="A13" s="22"/>
      <c r="B13" s="16" t="s">
        <v>24</v>
      </c>
      <c r="C13" s="23">
        <v>63.24</v>
      </c>
      <c r="D13" s="20">
        <v>26.18</v>
      </c>
      <c r="E13" s="21">
        <v>10.59</v>
      </c>
      <c r="F13" s="20">
        <v>69.63</v>
      </c>
      <c r="G13" s="20">
        <v>21.18</v>
      </c>
      <c r="H13" s="21">
        <v>9.19</v>
      </c>
      <c r="I13" s="23">
        <v>68.81</v>
      </c>
      <c r="J13" s="20">
        <v>22.03</v>
      </c>
      <c r="K13" s="21">
        <v>9.16</v>
      </c>
      <c r="L13" s="20">
        <v>57.86</v>
      </c>
      <c r="M13" s="20">
        <v>31.72</v>
      </c>
      <c r="N13" s="21">
        <v>10.42</v>
      </c>
      <c r="O13" s="23">
        <v>66.739999999999995</v>
      </c>
      <c r="P13" s="20">
        <v>23.41</v>
      </c>
      <c r="Q13" s="21">
        <v>9.85</v>
      </c>
      <c r="R13" s="20">
        <v>65.5</v>
      </c>
      <c r="S13" s="20">
        <v>23.98</v>
      </c>
      <c r="T13" s="21">
        <v>10.52</v>
      </c>
      <c r="U13" s="23">
        <v>61.25</v>
      </c>
      <c r="V13" s="20">
        <v>28.26</v>
      </c>
      <c r="W13" s="21">
        <v>10.49</v>
      </c>
      <c r="X13" s="20">
        <v>67.83</v>
      </c>
      <c r="Y13" s="20">
        <v>22.7</v>
      </c>
      <c r="Z13" s="21">
        <v>9.4700000000000006</v>
      </c>
      <c r="AA13" s="23">
        <v>57.92</v>
      </c>
      <c r="AB13" s="20">
        <v>29.42</v>
      </c>
      <c r="AC13" s="21">
        <v>12.65</v>
      </c>
      <c r="AD13" s="20">
        <v>62.07</v>
      </c>
      <c r="AE13" s="20">
        <v>27.41</v>
      </c>
      <c r="AF13" s="21">
        <v>10.52</v>
      </c>
      <c r="AG13" s="23">
        <v>59.47</v>
      </c>
      <c r="AH13" s="20">
        <v>31.15</v>
      </c>
      <c r="AI13" s="21">
        <v>9.3800000000000008</v>
      </c>
    </row>
    <row r="14" spans="1:35" x14ac:dyDescent="0.2">
      <c r="A14" s="15" t="s">
        <v>26</v>
      </c>
      <c r="B14" s="16" t="s">
        <v>27</v>
      </c>
      <c r="C14" s="23">
        <v>57.23</v>
      </c>
      <c r="D14" s="20">
        <v>30.35</v>
      </c>
      <c r="E14" s="21">
        <v>12.42</v>
      </c>
      <c r="F14" s="20">
        <v>53.92</v>
      </c>
      <c r="G14" s="20">
        <v>36.659999999999997</v>
      </c>
      <c r="H14" s="21">
        <v>9.42</v>
      </c>
      <c r="I14" s="23">
        <v>59.17</v>
      </c>
      <c r="J14" s="20">
        <v>29.48</v>
      </c>
      <c r="K14" s="21">
        <v>11.35</v>
      </c>
      <c r="L14" s="20">
        <v>45.1</v>
      </c>
      <c r="M14" s="20">
        <v>42.56</v>
      </c>
      <c r="N14" s="21">
        <v>12.34</v>
      </c>
      <c r="O14" s="23">
        <v>47.54</v>
      </c>
      <c r="P14" s="20">
        <v>41.01</v>
      </c>
      <c r="Q14" s="21">
        <v>11.45</v>
      </c>
      <c r="R14" s="20">
        <v>49.61</v>
      </c>
      <c r="S14" s="20">
        <v>41.66</v>
      </c>
      <c r="T14" s="21">
        <v>8.73</v>
      </c>
      <c r="U14" s="23">
        <v>43.61</v>
      </c>
      <c r="V14" s="20">
        <v>44.49</v>
      </c>
      <c r="W14" s="21">
        <v>11.9</v>
      </c>
      <c r="X14" s="20">
        <v>51.38</v>
      </c>
      <c r="Y14" s="20">
        <v>37.619999999999997</v>
      </c>
      <c r="Z14" s="21">
        <v>11</v>
      </c>
      <c r="AA14" s="23">
        <v>43.45</v>
      </c>
      <c r="AB14" s="20">
        <v>43.26</v>
      </c>
      <c r="AC14" s="21">
        <v>13.29</v>
      </c>
      <c r="AD14" s="20">
        <v>40.5</v>
      </c>
      <c r="AE14" s="20">
        <v>46.36</v>
      </c>
      <c r="AF14" s="21">
        <v>13.14</v>
      </c>
      <c r="AG14" s="23">
        <v>54.66</v>
      </c>
      <c r="AH14" s="20">
        <v>33.42</v>
      </c>
      <c r="AI14" s="21">
        <v>11.92</v>
      </c>
    </row>
    <row r="15" spans="1:35" x14ac:dyDescent="0.2">
      <c r="A15" s="24"/>
      <c r="B15" s="16" t="s">
        <v>28</v>
      </c>
      <c r="C15" s="23">
        <v>74.489999999999995</v>
      </c>
      <c r="D15" s="20">
        <v>20.89</v>
      </c>
      <c r="E15" s="21">
        <v>4.62</v>
      </c>
      <c r="F15" s="20">
        <v>77.88</v>
      </c>
      <c r="G15" s="20">
        <v>19.37</v>
      </c>
      <c r="H15" s="21">
        <v>2.75</v>
      </c>
      <c r="I15" s="23">
        <v>75.2</v>
      </c>
      <c r="J15" s="20">
        <v>20.329999999999998</v>
      </c>
      <c r="K15" s="21">
        <v>4.47</v>
      </c>
      <c r="L15" s="20">
        <v>54.67</v>
      </c>
      <c r="M15" s="20">
        <v>33.4</v>
      </c>
      <c r="N15" s="21">
        <v>11.93</v>
      </c>
      <c r="O15" s="23">
        <v>61.97</v>
      </c>
      <c r="P15" s="20">
        <v>31.04</v>
      </c>
      <c r="Q15" s="21">
        <v>6.99</v>
      </c>
      <c r="R15" s="20">
        <v>65.56</v>
      </c>
      <c r="S15" s="20">
        <v>29.52</v>
      </c>
      <c r="T15" s="21">
        <v>4.92</v>
      </c>
      <c r="U15" s="23">
        <v>58.7</v>
      </c>
      <c r="V15" s="20">
        <v>31.67</v>
      </c>
      <c r="W15" s="21">
        <v>9.6300000000000008</v>
      </c>
      <c r="X15" s="20">
        <v>71.2</v>
      </c>
      <c r="Y15" s="20">
        <v>23.49</v>
      </c>
      <c r="Z15" s="21">
        <v>5.32</v>
      </c>
      <c r="AA15" s="23">
        <v>59.82</v>
      </c>
      <c r="AB15" s="20">
        <v>26.96</v>
      </c>
      <c r="AC15" s="21">
        <v>13.22</v>
      </c>
      <c r="AD15" s="20">
        <v>57.53</v>
      </c>
      <c r="AE15" s="20">
        <v>31.09</v>
      </c>
      <c r="AF15" s="21">
        <v>11.38</v>
      </c>
      <c r="AG15" s="23">
        <v>73.13</v>
      </c>
      <c r="AH15" s="20">
        <v>23.19</v>
      </c>
      <c r="AI15" s="21">
        <v>3.69</v>
      </c>
    </row>
    <row r="16" spans="1:35" s="30" customFormat="1" ht="15" customHeight="1" x14ac:dyDescent="0.2">
      <c r="A16" s="25" t="s">
        <v>29</v>
      </c>
      <c r="B16" s="16" t="s">
        <v>30</v>
      </c>
      <c r="C16" s="23">
        <v>61.81</v>
      </c>
      <c r="D16" s="20">
        <v>28.15</v>
      </c>
      <c r="E16" s="20">
        <v>10.039999999999999</v>
      </c>
      <c r="F16" s="23">
        <v>63.66</v>
      </c>
      <c r="G16" s="20">
        <v>29.77</v>
      </c>
      <c r="H16" s="21">
        <v>6.58</v>
      </c>
      <c r="I16" s="26">
        <v>59.65</v>
      </c>
      <c r="J16" s="27">
        <v>29.83</v>
      </c>
      <c r="K16" s="28">
        <v>10.52</v>
      </c>
      <c r="L16" s="27">
        <v>57.02</v>
      </c>
      <c r="M16" s="27">
        <v>34.090000000000003</v>
      </c>
      <c r="N16" s="28">
        <v>8.8800000000000008</v>
      </c>
      <c r="O16" s="43">
        <v>64.61</v>
      </c>
      <c r="P16" s="40">
        <v>28.11</v>
      </c>
      <c r="Q16" s="44">
        <v>7.28</v>
      </c>
      <c r="R16" s="40">
        <v>56.46</v>
      </c>
      <c r="S16" s="40">
        <v>35.68</v>
      </c>
      <c r="T16" s="44">
        <v>7.87</v>
      </c>
      <c r="U16" s="43">
        <v>51.24</v>
      </c>
      <c r="V16" s="40">
        <v>39.29</v>
      </c>
      <c r="W16" s="44">
        <v>9.4700000000000006</v>
      </c>
      <c r="X16" s="40">
        <v>70.14</v>
      </c>
      <c r="Y16" s="40">
        <v>23.41</v>
      </c>
      <c r="Z16" s="44">
        <v>6.45</v>
      </c>
      <c r="AA16" s="43">
        <v>52.93</v>
      </c>
      <c r="AB16" s="40">
        <v>38.14</v>
      </c>
      <c r="AC16" s="44">
        <v>8.93</v>
      </c>
      <c r="AD16" s="40">
        <v>49.43</v>
      </c>
      <c r="AE16" s="40">
        <v>42.03</v>
      </c>
      <c r="AF16" s="44">
        <v>8.5500000000000007</v>
      </c>
      <c r="AG16" s="43">
        <v>60.55</v>
      </c>
      <c r="AH16" s="40">
        <v>31.94</v>
      </c>
      <c r="AI16" s="44">
        <v>7.51</v>
      </c>
    </row>
    <row r="17" spans="1:36" s="30" customFormat="1" x14ac:dyDescent="0.2">
      <c r="A17" s="24"/>
      <c r="B17" s="56" t="s">
        <v>31</v>
      </c>
      <c r="C17" s="43">
        <v>62.5</v>
      </c>
      <c r="D17" s="40">
        <v>23.47</v>
      </c>
      <c r="E17" s="40">
        <v>14.03</v>
      </c>
      <c r="F17" s="43">
        <v>63.65</v>
      </c>
      <c r="G17" s="40">
        <v>24.26</v>
      </c>
      <c r="H17" s="44">
        <v>12.08</v>
      </c>
      <c r="I17" s="57">
        <v>63.73</v>
      </c>
      <c r="J17" s="50">
        <v>22.38</v>
      </c>
      <c r="K17" s="58">
        <v>13.89</v>
      </c>
      <c r="L17" s="50">
        <v>43.63</v>
      </c>
      <c r="M17" s="50">
        <v>32.119999999999997</v>
      </c>
      <c r="N17" s="58">
        <v>24.26</v>
      </c>
      <c r="O17" s="43">
        <v>63.18</v>
      </c>
      <c r="P17" s="40">
        <v>25.72</v>
      </c>
      <c r="Q17" s="44">
        <v>11.1</v>
      </c>
      <c r="R17" s="40">
        <v>57.28</v>
      </c>
      <c r="S17" s="40">
        <v>26.85</v>
      </c>
      <c r="T17" s="44">
        <v>15.87</v>
      </c>
      <c r="U17" s="43">
        <v>41.86</v>
      </c>
      <c r="V17" s="40">
        <v>34.26</v>
      </c>
      <c r="W17" s="44">
        <v>23.88</v>
      </c>
      <c r="X17" s="40">
        <v>68.760000000000005</v>
      </c>
      <c r="Y17" s="40">
        <v>20.76</v>
      </c>
      <c r="Z17" s="44">
        <v>10.48</v>
      </c>
      <c r="AA17" s="43">
        <v>35</v>
      </c>
      <c r="AB17" s="40">
        <v>34.51</v>
      </c>
      <c r="AC17" s="44">
        <v>30.5</v>
      </c>
      <c r="AD17" s="40">
        <v>36.130000000000003</v>
      </c>
      <c r="AE17" s="40">
        <v>35.81</v>
      </c>
      <c r="AF17" s="44">
        <v>28.06</v>
      </c>
      <c r="AG17" s="43">
        <v>61.26</v>
      </c>
      <c r="AH17" s="40">
        <v>24.94</v>
      </c>
      <c r="AI17" s="44">
        <v>13.8</v>
      </c>
      <c r="AJ17" s="56"/>
    </row>
    <row r="18" spans="1:36" x14ac:dyDescent="0.2">
      <c r="A18" s="15" t="s">
        <v>32</v>
      </c>
      <c r="B18" s="16" t="s">
        <v>33</v>
      </c>
      <c r="C18" s="20">
        <v>78.319999999999993</v>
      </c>
      <c r="D18" s="20">
        <v>16.579999999999998</v>
      </c>
      <c r="E18" s="21">
        <v>5.0999999999999996</v>
      </c>
      <c r="F18" s="23">
        <v>76.88</v>
      </c>
      <c r="G18" s="20">
        <v>19.25</v>
      </c>
      <c r="H18" s="21">
        <v>3.87</v>
      </c>
      <c r="I18" s="20">
        <v>73.150000000000006</v>
      </c>
      <c r="J18" s="20">
        <v>21.48</v>
      </c>
      <c r="K18" s="21">
        <v>5.37</v>
      </c>
      <c r="L18" s="20">
        <v>57.47</v>
      </c>
      <c r="M18" s="20">
        <v>36.159999999999997</v>
      </c>
      <c r="N18" s="21">
        <v>6.37</v>
      </c>
      <c r="O18" s="23">
        <v>73.63</v>
      </c>
      <c r="P18" s="20">
        <v>21.39</v>
      </c>
      <c r="Q18" s="21">
        <v>4.9800000000000004</v>
      </c>
      <c r="R18" s="20">
        <v>71.59</v>
      </c>
      <c r="S18" s="20">
        <v>24.52</v>
      </c>
      <c r="T18" s="21">
        <v>3.89</v>
      </c>
      <c r="U18" s="23">
        <v>55.2</v>
      </c>
      <c r="V18" s="20">
        <v>38.14</v>
      </c>
      <c r="W18" s="21">
        <v>6.66</v>
      </c>
      <c r="X18" s="20">
        <v>77.45</v>
      </c>
      <c r="Y18" s="20">
        <v>18.87</v>
      </c>
      <c r="Z18" s="21">
        <v>3.68</v>
      </c>
      <c r="AA18" s="20">
        <v>51.59</v>
      </c>
      <c r="AB18" s="20">
        <v>39.78</v>
      </c>
      <c r="AC18" s="21">
        <v>8.6300000000000008</v>
      </c>
      <c r="AD18" s="23">
        <v>50.39</v>
      </c>
      <c r="AE18" s="20">
        <v>41.03</v>
      </c>
      <c r="AF18" s="21">
        <v>8.58</v>
      </c>
      <c r="AG18" s="20">
        <v>75.7</v>
      </c>
      <c r="AH18" s="20">
        <v>18.71</v>
      </c>
      <c r="AI18" s="21">
        <v>5.59</v>
      </c>
    </row>
    <row r="19" spans="1:36" ht="13.5" thickBot="1" x14ac:dyDescent="0.25">
      <c r="A19" s="110"/>
      <c r="B19" s="112" t="s">
        <v>34</v>
      </c>
      <c r="C19" s="114">
        <v>72.88</v>
      </c>
      <c r="D19" s="114">
        <v>23.65</v>
      </c>
      <c r="E19" s="115">
        <v>3.46</v>
      </c>
      <c r="F19" s="113">
        <v>71.7</v>
      </c>
      <c r="G19" s="114">
        <v>23.44</v>
      </c>
      <c r="H19" s="115">
        <v>4.8600000000000003</v>
      </c>
      <c r="I19" s="114">
        <v>72.47</v>
      </c>
      <c r="J19" s="114">
        <v>22.08</v>
      </c>
      <c r="K19" s="115">
        <v>5.45</v>
      </c>
      <c r="L19" s="114">
        <v>61.41</v>
      </c>
      <c r="M19" s="114">
        <v>29.58</v>
      </c>
      <c r="N19" s="115">
        <v>9.01</v>
      </c>
      <c r="O19" s="113">
        <v>70.55</v>
      </c>
      <c r="P19" s="114">
        <v>26.18</v>
      </c>
      <c r="Q19" s="115">
        <v>3.27</v>
      </c>
      <c r="R19" s="114">
        <v>64.38</v>
      </c>
      <c r="S19" s="114">
        <v>31.82</v>
      </c>
      <c r="T19" s="115">
        <v>3.81</v>
      </c>
      <c r="U19" s="113">
        <v>60.25</v>
      </c>
      <c r="V19" s="114">
        <v>30.41</v>
      </c>
      <c r="W19" s="115">
        <v>9.34</v>
      </c>
      <c r="X19" s="114">
        <v>69.72</v>
      </c>
      <c r="Y19" s="114">
        <v>25.95</v>
      </c>
      <c r="Z19" s="115">
        <v>4.33</v>
      </c>
      <c r="AA19" s="114">
        <v>57.16</v>
      </c>
      <c r="AB19" s="114">
        <v>29.88</v>
      </c>
      <c r="AC19" s="115">
        <v>12.96</v>
      </c>
      <c r="AD19" s="113">
        <v>63.52</v>
      </c>
      <c r="AE19" s="114">
        <v>25.82</v>
      </c>
      <c r="AF19" s="115">
        <v>10.66</v>
      </c>
      <c r="AG19" s="114">
        <v>72.95</v>
      </c>
      <c r="AH19" s="114">
        <v>23.37</v>
      </c>
      <c r="AI19" s="115">
        <v>3.67</v>
      </c>
    </row>
    <row r="20" spans="1:36" x14ac:dyDescent="0.2">
      <c r="A20" s="119" t="s">
        <v>102</v>
      </c>
      <c r="B20" s="120" t="s">
        <v>371</v>
      </c>
      <c r="C20" s="121">
        <v>71.45</v>
      </c>
      <c r="D20" s="122">
        <v>22.66</v>
      </c>
      <c r="E20" s="122">
        <v>5.88</v>
      </c>
      <c r="F20" s="121">
        <v>64.790000000000006</v>
      </c>
      <c r="G20" s="122">
        <v>30.72</v>
      </c>
      <c r="H20" s="123">
        <v>4.49</v>
      </c>
      <c r="I20" s="124">
        <v>73.31</v>
      </c>
      <c r="J20" s="125">
        <v>23.2</v>
      </c>
      <c r="K20" s="126">
        <v>3.49</v>
      </c>
      <c r="L20" s="125">
        <v>67.87</v>
      </c>
      <c r="M20" s="125">
        <v>25.14</v>
      </c>
      <c r="N20" s="126">
        <v>6.99</v>
      </c>
      <c r="O20" s="125">
        <v>63.38</v>
      </c>
      <c r="P20" s="125">
        <v>29.5</v>
      </c>
      <c r="Q20" s="126">
        <v>7.12</v>
      </c>
      <c r="R20" s="125">
        <v>64.69</v>
      </c>
      <c r="S20" s="125">
        <v>29.21</v>
      </c>
      <c r="T20" s="126">
        <v>6.11</v>
      </c>
      <c r="U20" s="125">
        <v>69.349999999999994</v>
      </c>
      <c r="V20" s="125">
        <v>23.44</v>
      </c>
      <c r="W20" s="126">
        <v>7.21</v>
      </c>
      <c r="X20" s="125">
        <v>66.33</v>
      </c>
      <c r="Y20" s="125">
        <v>28.05</v>
      </c>
      <c r="Z20" s="126">
        <v>5.61</v>
      </c>
      <c r="AA20" s="125">
        <v>71.010000000000005</v>
      </c>
      <c r="AB20" s="125">
        <v>19.260000000000002</v>
      </c>
      <c r="AC20" s="126">
        <v>9.73</v>
      </c>
      <c r="AD20" s="125">
        <v>67.94</v>
      </c>
      <c r="AE20" s="125">
        <v>22.47</v>
      </c>
      <c r="AF20" s="126">
        <v>9.59</v>
      </c>
      <c r="AG20" s="125">
        <v>62.23</v>
      </c>
      <c r="AH20" s="125">
        <v>30.39</v>
      </c>
      <c r="AI20" s="127">
        <v>7.39</v>
      </c>
    </row>
    <row r="21" spans="1:36" x14ac:dyDescent="0.2">
      <c r="A21" s="128"/>
      <c r="B21" s="16" t="s">
        <v>372</v>
      </c>
      <c r="C21" s="23">
        <v>71.7</v>
      </c>
      <c r="D21" s="20">
        <v>23.02</v>
      </c>
      <c r="E21" s="20">
        <v>5.28</v>
      </c>
      <c r="F21" s="23">
        <v>71.88</v>
      </c>
      <c r="G21" s="20">
        <v>24.51</v>
      </c>
      <c r="H21" s="21">
        <v>3.6</v>
      </c>
      <c r="I21" s="26">
        <v>79.650000000000006</v>
      </c>
      <c r="J21" s="27">
        <v>17.63</v>
      </c>
      <c r="K21" s="28">
        <v>2.72</v>
      </c>
      <c r="L21" s="27">
        <v>67.69</v>
      </c>
      <c r="M21" s="27">
        <v>25.37</v>
      </c>
      <c r="N21" s="28">
        <v>6.68</v>
      </c>
      <c r="O21" s="27">
        <v>69.290000000000006</v>
      </c>
      <c r="P21" s="27">
        <v>25.95</v>
      </c>
      <c r="Q21" s="28">
        <v>4.76</v>
      </c>
      <c r="R21" s="27">
        <v>68.599999999999994</v>
      </c>
      <c r="S21" s="27">
        <v>26.67</v>
      </c>
      <c r="T21" s="28">
        <v>4.7300000000000004</v>
      </c>
      <c r="U21" s="27">
        <v>66.95</v>
      </c>
      <c r="V21" s="27">
        <v>26.14</v>
      </c>
      <c r="W21" s="28">
        <v>6.91</v>
      </c>
      <c r="X21" s="27">
        <v>69.319999999999993</v>
      </c>
      <c r="Y21" s="27">
        <v>25.57</v>
      </c>
      <c r="Z21" s="28">
        <v>5.1100000000000003</v>
      </c>
      <c r="AA21" s="27">
        <v>63.45</v>
      </c>
      <c r="AB21" s="27">
        <v>25.94</v>
      </c>
      <c r="AC21" s="28">
        <v>10.61</v>
      </c>
      <c r="AD21" s="27">
        <v>57.78</v>
      </c>
      <c r="AE21" s="27">
        <v>31.48</v>
      </c>
      <c r="AF21" s="28">
        <v>10.73</v>
      </c>
      <c r="AG21" s="27">
        <v>72.02</v>
      </c>
      <c r="AH21" s="27">
        <v>23.45</v>
      </c>
      <c r="AI21" s="139">
        <v>4.5199999999999996</v>
      </c>
    </row>
    <row r="22" spans="1:36" ht="13.5" thickBot="1" x14ac:dyDescent="0.25">
      <c r="A22" s="130"/>
      <c r="B22" s="131" t="s">
        <v>387</v>
      </c>
      <c r="C22" s="132">
        <v>40</v>
      </c>
      <c r="D22" s="133">
        <v>56.67</v>
      </c>
      <c r="E22" s="133">
        <v>3.33</v>
      </c>
      <c r="F22" s="132">
        <v>33.33</v>
      </c>
      <c r="G22" s="133">
        <v>62.86</v>
      </c>
      <c r="H22" s="134">
        <v>3.81</v>
      </c>
      <c r="I22" s="135">
        <v>35.56</v>
      </c>
      <c r="J22" s="136">
        <v>62.22</v>
      </c>
      <c r="K22" s="136">
        <v>2.2200000000000002</v>
      </c>
      <c r="L22" s="135">
        <v>32.22</v>
      </c>
      <c r="M22" s="136">
        <v>64.44</v>
      </c>
      <c r="N22" s="140">
        <v>3.33</v>
      </c>
      <c r="O22" s="135">
        <v>33.33</v>
      </c>
      <c r="P22" s="136">
        <v>63.33</v>
      </c>
      <c r="Q22" s="140">
        <v>3.33</v>
      </c>
      <c r="R22" s="135">
        <v>33.33</v>
      </c>
      <c r="S22" s="136">
        <v>62.86</v>
      </c>
      <c r="T22" s="140">
        <v>3.81</v>
      </c>
      <c r="U22" s="135">
        <v>33.33</v>
      </c>
      <c r="V22" s="136">
        <v>62.89</v>
      </c>
      <c r="W22" s="140">
        <v>3.81</v>
      </c>
      <c r="X22" s="135">
        <v>33.33</v>
      </c>
      <c r="Y22" s="136">
        <v>62.86</v>
      </c>
      <c r="Z22" s="140">
        <v>3.81</v>
      </c>
      <c r="AA22" s="135">
        <v>33.33</v>
      </c>
      <c r="AB22" s="136">
        <v>62.86</v>
      </c>
      <c r="AC22" s="140">
        <v>3.81</v>
      </c>
      <c r="AD22" s="135">
        <v>33.33</v>
      </c>
      <c r="AE22" s="136">
        <v>62.86</v>
      </c>
      <c r="AF22" s="140">
        <v>3.81</v>
      </c>
      <c r="AG22" s="135">
        <v>40</v>
      </c>
      <c r="AH22" s="136">
        <v>56.67</v>
      </c>
      <c r="AI22" s="137">
        <v>3.33</v>
      </c>
    </row>
    <row r="23" spans="1:36" x14ac:dyDescent="0.2">
      <c r="A23" s="179" t="s">
        <v>392</v>
      </c>
      <c r="B23" s="180" t="s">
        <v>374</v>
      </c>
      <c r="C23" s="122">
        <v>54.43</v>
      </c>
      <c r="D23" s="122">
        <v>37.94</v>
      </c>
      <c r="E23" s="123">
        <v>7.62</v>
      </c>
      <c r="F23" s="122">
        <v>39.049999999999997</v>
      </c>
      <c r="G23" s="122">
        <v>52.13</v>
      </c>
      <c r="H23" s="123">
        <v>8.81</v>
      </c>
      <c r="I23" s="125">
        <v>31.26</v>
      </c>
      <c r="J23" s="125">
        <v>55.09</v>
      </c>
      <c r="K23" s="126">
        <v>13.64</v>
      </c>
      <c r="L23" s="125">
        <v>38.46</v>
      </c>
      <c r="M23" s="125">
        <v>51.81</v>
      </c>
      <c r="N23" s="126">
        <v>9.74</v>
      </c>
      <c r="O23" s="223">
        <v>55.26</v>
      </c>
      <c r="P23" s="223">
        <v>36.44</v>
      </c>
      <c r="Q23" s="224">
        <v>8.3000000000000007</v>
      </c>
      <c r="R23" s="122">
        <v>41.86</v>
      </c>
      <c r="S23" s="122">
        <v>47.66</v>
      </c>
      <c r="T23" s="123">
        <v>10.48</v>
      </c>
      <c r="U23" s="125">
        <v>37.03</v>
      </c>
      <c r="V23" s="125">
        <v>53.21</v>
      </c>
      <c r="W23" s="126">
        <v>9.76</v>
      </c>
      <c r="X23" s="125">
        <v>56.69</v>
      </c>
      <c r="Y23" s="125">
        <v>36.25</v>
      </c>
      <c r="Z23" s="126">
        <v>7.06</v>
      </c>
      <c r="AA23" s="122">
        <v>44.39</v>
      </c>
      <c r="AB23" s="122">
        <v>47.83</v>
      </c>
      <c r="AC23" s="123">
        <v>7.78</v>
      </c>
      <c r="AD23" s="122">
        <v>46.98</v>
      </c>
      <c r="AE23" s="122">
        <v>47.22</v>
      </c>
      <c r="AF23" s="123">
        <v>5.8</v>
      </c>
      <c r="AG23" s="216">
        <v>46.87</v>
      </c>
      <c r="AH23" s="216">
        <v>46.36</v>
      </c>
      <c r="AI23" s="127">
        <v>6.77</v>
      </c>
    </row>
    <row r="24" spans="1:36" x14ac:dyDescent="0.2">
      <c r="A24" s="184"/>
      <c r="B24" s="31" t="s">
        <v>376</v>
      </c>
      <c r="C24" s="114"/>
      <c r="D24" s="20"/>
      <c r="E24" s="21"/>
      <c r="F24" s="20"/>
      <c r="G24" s="20"/>
      <c r="H24" s="21"/>
      <c r="I24" s="38"/>
      <c r="J24" s="38"/>
      <c r="K24" s="39"/>
      <c r="L24" s="38"/>
      <c r="M24" s="38"/>
      <c r="N24" s="39"/>
      <c r="O24" s="225"/>
      <c r="P24" s="225"/>
      <c r="Q24" s="226"/>
      <c r="R24" s="20"/>
      <c r="S24" s="20"/>
      <c r="T24" s="21"/>
      <c r="U24" s="38"/>
      <c r="V24" s="38"/>
      <c r="W24" s="39"/>
      <c r="X24" s="38"/>
      <c r="Y24" s="38"/>
      <c r="Z24" s="39"/>
      <c r="AA24" s="20"/>
      <c r="AB24" s="20"/>
      <c r="AC24" s="21"/>
      <c r="AD24" s="20"/>
      <c r="AE24" s="20"/>
      <c r="AF24" s="21"/>
      <c r="AG24" s="45"/>
      <c r="AH24" s="45"/>
      <c r="AI24" s="139"/>
    </row>
    <row r="25" spans="1:36" ht="13.5" thickBot="1" x14ac:dyDescent="0.25">
      <c r="A25" s="186"/>
      <c r="B25" s="187" t="s">
        <v>393</v>
      </c>
      <c r="C25" s="133"/>
      <c r="D25" s="203"/>
      <c r="E25" s="207"/>
      <c r="F25" s="203"/>
      <c r="G25" s="203"/>
      <c r="H25" s="207"/>
      <c r="I25" s="203"/>
      <c r="J25" s="203"/>
      <c r="K25" s="207"/>
      <c r="L25" s="166"/>
      <c r="M25" s="166"/>
      <c r="N25" s="167"/>
      <c r="O25" s="227"/>
      <c r="P25" s="227"/>
      <c r="Q25" s="228"/>
      <c r="R25" s="203"/>
      <c r="S25" s="203"/>
      <c r="T25" s="207"/>
      <c r="U25" s="203"/>
      <c r="V25" s="203"/>
      <c r="W25" s="207"/>
      <c r="X25" s="166"/>
      <c r="Y25" s="166"/>
      <c r="Z25" s="167"/>
      <c r="AA25" s="203"/>
      <c r="AB25" s="203"/>
      <c r="AC25" s="207"/>
      <c r="AD25" s="203"/>
      <c r="AE25" s="203"/>
      <c r="AF25" s="207"/>
      <c r="AG25" s="209"/>
      <c r="AH25" s="209"/>
      <c r="AI25" s="211"/>
    </row>
  </sheetData>
  <mergeCells count="11">
    <mergeCell ref="AG4:AI4"/>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scale="48" orientation="landscape" horizontalDpi="4294967292" verticalDpi="429496729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2"/>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ColWidth="11" defaultRowHeight="12.75" x14ac:dyDescent="0.2"/>
  <cols>
    <col min="1" max="2" width="11" style="9"/>
    <col min="3" max="17" width="8.875" style="10" customWidth="1"/>
    <col min="18" max="16384" width="11" style="9"/>
  </cols>
  <sheetData>
    <row r="1" spans="1:28" x14ac:dyDescent="0.2">
      <c r="A1" s="8" t="s">
        <v>299</v>
      </c>
    </row>
    <row r="2" spans="1:28" x14ac:dyDescent="0.2">
      <c r="A2" s="8" t="s">
        <v>300</v>
      </c>
    </row>
    <row r="4" spans="1:28" ht="126.95" customHeight="1" x14ac:dyDescent="0.2">
      <c r="C4" s="244" t="s">
        <v>301</v>
      </c>
      <c r="D4" s="245"/>
      <c r="E4" s="246"/>
      <c r="F4" s="247" t="s">
        <v>302</v>
      </c>
      <c r="G4" s="245"/>
      <c r="H4" s="246"/>
      <c r="I4" s="244" t="s">
        <v>303</v>
      </c>
      <c r="J4" s="245"/>
      <c r="K4" s="246"/>
      <c r="L4" s="247" t="s">
        <v>304</v>
      </c>
      <c r="M4" s="245"/>
      <c r="N4" s="246"/>
      <c r="O4" s="247" t="s">
        <v>305</v>
      </c>
      <c r="P4" s="245"/>
      <c r="Q4" s="246"/>
    </row>
    <row r="5" spans="1:28"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3" t="s">
        <v>10</v>
      </c>
      <c r="P5" s="13" t="s">
        <v>11</v>
      </c>
      <c r="Q5" s="14" t="s">
        <v>12</v>
      </c>
    </row>
    <row r="6" spans="1:28" x14ac:dyDescent="0.2">
      <c r="A6" s="15" t="s">
        <v>13</v>
      </c>
      <c r="B6" s="16" t="s">
        <v>14</v>
      </c>
      <c r="C6" s="23">
        <v>100</v>
      </c>
      <c r="D6" s="20">
        <v>0</v>
      </c>
      <c r="E6" s="21">
        <v>0</v>
      </c>
      <c r="F6" s="20">
        <v>47.06</v>
      </c>
      <c r="G6" s="20">
        <v>29.41</v>
      </c>
      <c r="H6" s="21">
        <v>23.53</v>
      </c>
      <c r="I6" s="23">
        <v>41.56</v>
      </c>
      <c r="J6" s="20">
        <v>36.630000000000003</v>
      </c>
      <c r="K6" s="21">
        <v>21.81</v>
      </c>
      <c r="L6" s="18">
        <v>0</v>
      </c>
      <c r="M6" s="18">
        <v>0</v>
      </c>
      <c r="N6" s="19">
        <v>0</v>
      </c>
      <c r="O6" s="18">
        <v>0</v>
      </c>
      <c r="P6" s="18">
        <v>0</v>
      </c>
      <c r="Q6" s="19">
        <v>0</v>
      </c>
    </row>
    <row r="7" spans="1:28" x14ac:dyDescent="0.2">
      <c r="A7" s="22"/>
      <c r="B7" s="16" t="s">
        <v>15</v>
      </c>
      <c r="C7" s="17">
        <v>0</v>
      </c>
      <c r="D7" s="18">
        <v>0</v>
      </c>
      <c r="E7" s="19">
        <v>0</v>
      </c>
      <c r="F7" s="20">
        <v>15.38</v>
      </c>
      <c r="G7" s="20">
        <v>30.77</v>
      </c>
      <c r="H7" s="21">
        <v>53.85</v>
      </c>
      <c r="I7" s="23">
        <v>33.86</v>
      </c>
      <c r="J7" s="20">
        <v>47.24</v>
      </c>
      <c r="K7" s="21">
        <v>18.899999999999999</v>
      </c>
      <c r="L7" s="20">
        <v>68.75</v>
      </c>
      <c r="M7" s="20">
        <v>31.25</v>
      </c>
      <c r="N7" s="21">
        <v>0</v>
      </c>
      <c r="O7" s="20">
        <v>75</v>
      </c>
      <c r="P7" s="20">
        <v>12.5</v>
      </c>
      <c r="Q7" s="21">
        <v>12.5</v>
      </c>
    </row>
    <row r="8" spans="1:28" x14ac:dyDescent="0.2">
      <c r="A8" s="15" t="s">
        <v>16</v>
      </c>
      <c r="B8" s="16" t="s">
        <v>17</v>
      </c>
      <c r="C8" s="23">
        <v>80</v>
      </c>
      <c r="D8" s="20">
        <v>20</v>
      </c>
      <c r="E8" s="21">
        <v>0</v>
      </c>
      <c r="F8" s="20">
        <v>66.67</v>
      </c>
      <c r="G8" s="20">
        <v>25</v>
      </c>
      <c r="H8" s="21">
        <v>8.33</v>
      </c>
      <c r="I8" s="23">
        <v>57.92</v>
      </c>
      <c r="J8" s="20">
        <v>35.520000000000003</v>
      </c>
      <c r="K8" s="21">
        <v>6.56</v>
      </c>
      <c r="L8" s="20">
        <v>50</v>
      </c>
      <c r="M8" s="20">
        <v>50</v>
      </c>
      <c r="N8" s="21">
        <v>0</v>
      </c>
      <c r="O8" s="20">
        <v>100</v>
      </c>
      <c r="P8" s="20">
        <v>0</v>
      </c>
      <c r="Q8" s="21">
        <v>0</v>
      </c>
    </row>
    <row r="9" spans="1:28" x14ac:dyDescent="0.2">
      <c r="A9" s="22"/>
      <c r="B9" s="16" t="s">
        <v>18</v>
      </c>
      <c r="C9" s="23">
        <v>78.569999999999993</v>
      </c>
      <c r="D9" s="20">
        <v>7.14</v>
      </c>
      <c r="E9" s="21">
        <v>14.29</v>
      </c>
      <c r="F9" s="20">
        <v>88.89</v>
      </c>
      <c r="G9" s="20">
        <v>0</v>
      </c>
      <c r="H9" s="21">
        <v>11.11</v>
      </c>
      <c r="I9" s="23">
        <v>61.76</v>
      </c>
      <c r="J9" s="20">
        <v>28.92</v>
      </c>
      <c r="K9" s="21">
        <v>9.31</v>
      </c>
      <c r="L9" s="18">
        <v>0</v>
      </c>
      <c r="M9" s="18">
        <v>0</v>
      </c>
      <c r="N9" s="19">
        <v>0</v>
      </c>
      <c r="O9" s="18">
        <v>0</v>
      </c>
      <c r="P9" s="18">
        <v>0</v>
      </c>
      <c r="Q9" s="19">
        <v>0</v>
      </c>
    </row>
    <row r="10" spans="1:28" x14ac:dyDescent="0.2">
      <c r="A10" s="15" t="s">
        <v>19</v>
      </c>
      <c r="B10" s="16" t="s">
        <v>20</v>
      </c>
      <c r="C10" s="23">
        <v>55</v>
      </c>
      <c r="D10" s="20">
        <v>45</v>
      </c>
      <c r="E10" s="21">
        <v>0</v>
      </c>
      <c r="F10" s="20">
        <v>33.33</v>
      </c>
      <c r="G10" s="20">
        <v>33.33</v>
      </c>
      <c r="H10" s="21">
        <v>33.33</v>
      </c>
      <c r="I10" s="23">
        <v>58.91</v>
      </c>
      <c r="J10" s="20">
        <v>22.91</v>
      </c>
      <c r="K10" s="21">
        <v>18.18</v>
      </c>
      <c r="L10" s="20">
        <v>45.98</v>
      </c>
      <c r="M10" s="20">
        <v>49.43</v>
      </c>
      <c r="N10" s="21">
        <v>4.5999999999999996</v>
      </c>
      <c r="O10" s="20">
        <v>83.33</v>
      </c>
      <c r="P10" s="20">
        <v>16.670000000000002</v>
      </c>
      <c r="Q10" s="21">
        <v>0</v>
      </c>
    </row>
    <row r="11" spans="1:28" x14ac:dyDescent="0.2">
      <c r="A11" s="22"/>
      <c r="B11" s="16" t="s">
        <v>21</v>
      </c>
      <c r="C11" s="23">
        <v>75</v>
      </c>
      <c r="D11" s="20">
        <v>17.86</v>
      </c>
      <c r="E11" s="21">
        <v>7.14</v>
      </c>
      <c r="F11" s="20">
        <v>90.91</v>
      </c>
      <c r="G11" s="20">
        <v>9.09</v>
      </c>
      <c r="H11" s="21">
        <v>0</v>
      </c>
      <c r="I11" s="23">
        <v>64.209999999999994</v>
      </c>
      <c r="J11" s="20">
        <v>29.12</v>
      </c>
      <c r="K11" s="21">
        <v>6.67</v>
      </c>
      <c r="L11" s="20">
        <v>81.48</v>
      </c>
      <c r="M11" s="20">
        <v>9.26</v>
      </c>
      <c r="N11" s="21">
        <v>9.26</v>
      </c>
      <c r="O11" s="20">
        <v>75</v>
      </c>
      <c r="P11" s="20">
        <v>12.5</v>
      </c>
      <c r="Q11" s="21">
        <v>12.5</v>
      </c>
    </row>
    <row r="12" spans="1:28" x14ac:dyDescent="0.2">
      <c r="A12" s="15" t="s">
        <v>22</v>
      </c>
      <c r="B12" s="16" t="s">
        <v>23</v>
      </c>
      <c r="C12" s="23">
        <v>41.18</v>
      </c>
      <c r="D12" s="20">
        <v>35.29</v>
      </c>
      <c r="E12" s="21">
        <v>23.53</v>
      </c>
      <c r="F12" s="20">
        <v>45.45</v>
      </c>
      <c r="G12" s="20">
        <v>27.27</v>
      </c>
      <c r="H12" s="21">
        <v>27.27</v>
      </c>
      <c r="I12" s="23">
        <v>49.55</v>
      </c>
      <c r="J12" s="20">
        <v>33.93</v>
      </c>
      <c r="K12" s="21">
        <v>16.52</v>
      </c>
      <c r="L12" s="20">
        <v>42.22</v>
      </c>
      <c r="M12" s="20">
        <v>46.67</v>
      </c>
      <c r="N12" s="21">
        <v>11.11</v>
      </c>
      <c r="O12" s="18">
        <v>0</v>
      </c>
      <c r="P12" s="18">
        <v>0</v>
      </c>
      <c r="Q12" s="19">
        <v>0</v>
      </c>
    </row>
    <row r="13" spans="1:28" x14ac:dyDescent="0.2">
      <c r="A13" s="22"/>
      <c r="B13" s="16" t="s">
        <v>24</v>
      </c>
      <c r="C13" s="23">
        <v>76.47</v>
      </c>
      <c r="D13" s="20">
        <v>23.53</v>
      </c>
      <c r="E13" s="21">
        <v>0</v>
      </c>
      <c r="F13" s="20">
        <v>90</v>
      </c>
      <c r="G13" s="20">
        <v>0</v>
      </c>
      <c r="H13" s="21">
        <v>10</v>
      </c>
      <c r="I13" s="23">
        <v>55.98</v>
      </c>
      <c r="J13" s="20">
        <v>33.76</v>
      </c>
      <c r="K13" s="21">
        <v>10.26</v>
      </c>
      <c r="L13" s="20">
        <v>27.27</v>
      </c>
      <c r="M13" s="20">
        <v>54.55</v>
      </c>
      <c r="N13" s="21">
        <v>18.18</v>
      </c>
      <c r="O13" s="18">
        <v>0</v>
      </c>
      <c r="P13" s="18">
        <v>0</v>
      </c>
      <c r="Q13" s="19">
        <v>0</v>
      </c>
    </row>
    <row r="14" spans="1:28" x14ac:dyDescent="0.2">
      <c r="A14" s="15" t="s">
        <v>26</v>
      </c>
      <c r="B14" s="16" t="s">
        <v>27</v>
      </c>
      <c r="C14" s="17">
        <v>0</v>
      </c>
      <c r="D14" s="18">
        <v>0</v>
      </c>
      <c r="E14" s="19">
        <v>0</v>
      </c>
      <c r="F14" s="20">
        <v>68.75</v>
      </c>
      <c r="G14" s="20">
        <v>6.25</v>
      </c>
      <c r="H14" s="21">
        <v>25</v>
      </c>
      <c r="I14" s="23">
        <v>70.16</v>
      </c>
      <c r="J14" s="20">
        <v>11.11</v>
      </c>
      <c r="K14" s="21">
        <v>18.73</v>
      </c>
      <c r="L14" s="20">
        <v>100</v>
      </c>
      <c r="M14" s="20">
        <v>0</v>
      </c>
      <c r="N14" s="21">
        <v>0</v>
      </c>
      <c r="O14" s="20">
        <v>85.71</v>
      </c>
      <c r="P14" s="20">
        <v>0</v>
      </c>
      <c r="Q14" s="21">
        <v>14.29</v>
      </c>
    </row>
    <row r="15" spans="1:28" x14ac:dyDescent="0.2">
      <c r="A15" s="24"/>
      <c r="B15" s="16" t="s">
        <v>28</v>
      </c>
      <c r="C15" s="23">
        <v>100</v>
      </c>
      <c r="D15" s="20">
        <v>0</v>
      </c>
      <c r="E15" s="21">
        <v>0</v>
      </c>
      <c r="F15" s="18">
        <v>0</v>
      </c>
      <c r="G15" s="18">
        <v>0</v>
      </c>
      <c r="H15" s="19">
        <v>0</v>
      </c>
      <c r="I15" s="23">
        <v>56.69</v>
      </c>
      <c r="J15" s="20">
        <v>29.13</v>
      </c>
      <c r="K15" s="21">
        <v>14.17</v>
      </c>
      <c r="L15" s="20">
        <v>59.72</v>
      </c>
      <c r="M15" s="20">
        <v>30.56</v>
      </c>
      <c r="N15" s="21">
        <v>9.7200000000000006</v>
      </c>
      <c r="O15" s="18">
        <v>0</v>
      </c>
      <c r="P15" s="18">
        <v>0</v>
      </c>
      <c r="Q15" s="19">
        <v>0</v>
      </c>
    </row>
    <row r="16" spans="1:28" s="30" customFormat="1" x14ac:dyDescent="0.2">
      <c r="A16" s="25" t="s">
        <v>29</v>
      </c>
      <c r="B16" s="16" t="s">
        <v>30</v>
      </c>
      <c r="C16" s="23">
        <v>100</v>
      </c>
      <c r="D16" s="20">
        <v>0</v>
      </c>
      <c r="E16" s="21">
        <v>0</v>
      </c>
      <c r="F16" s="18">
        <v>0</v>
      </c>
      <c r="G16" s="18">
        <v>0</v>
      </c>
      <c r="H16" s="19">
        <v>0</v>
      </c>
      <c r="I16" s="26">
        <v>51.6</v>
      </c>
      <c r="J16" s="27">
        <v>47.2</v>
      </c>
      <c r="K16" s="28">
        <v>1.2</v>
      </c>
      <c r="L16" s="27">
        <v>60.71</v>
      </c>
      <c r="M16" s="27">
        <v>35.71</v>
      </c>
      <c r="N16" s="28">
        <v>3.57</v>
      </c>
      <c r="O16" s="29">
        <v>100</v>
      </c>
      <c r="P16" s="29">
        <v>0</v>
      </c>
      <c r="Q16" s="42">
        <v>0</v>
      </c>
      <c r="R16" s="90"/>
      <c r="S16" s="90"/>
      <c r="T16" s="90"/>
      <c r="U16" s="90"/>
      <c r="V16" s="90"/>
      <c r="W16" s="90"/>
      <c r="X16" s="90"/>
      <c r="Y16" s="90"/>
      <c r="Z16" s="90"/>
      <c r="AA16" s="90"/>
      <c r="AB16" s="90"/>
    </row>
    <row r="17" spans="1:28" s="32" customFormat="1" x14ac:dyDescent="0.2">
      <c r="A17" s="31"/>
      <c r="B17" s="16" t="s">
        <v>31</v>
      </c>
      <c r="C17" s="23">
        <v>52.43</v>
      </c>
      <c r="D17" s="20">
        <v>29.19</v>
      </c>
      <c r="E17" s="21">
        <v>18.38</v>
      </c>
      <c r="F17" s="27">
        <v>46.49</v>
      </c>
      <c r="G17" s="27">
        <v>38.6</v>
      </c>
      <c r="H17" s="28">
        <v>14.91</v>
      </c>
      <c r="I17" s="27">
        <v>58.99</v>
      </c>
      <c r="J17" s="27">
        <v>29.11</v>
      </c>
      <c r="K17" s="28">
        <v>11.9</v>
      </c>
      <c r="L17" s="20">
        <v>58.69</v>
      </c>
      <c r="M17" s="20">
        <v>34.880000000000003</v>
      </c>
      <c r="N17" s="21">
        <v>5.43</v>
      </c>
      <c r="O17" s="20">
        <v>27.36</v>
      </c>
      <c r="P17" s="20">
        <v>44.34</v>
      </c>
      <c r="Q17" s="21">
        <v>28.3</v>
      </c>
      <c r="R17" s="90"/>
      <c r="S17" s="90"/>
      <c r="T17" s="90"/>
      <c r="U17" s="90"/>
      <c r="V17" s="90"/>
      <c r="W17" s="90"/>
      <c r="X17" s="90"/>
      <c r="Y17" s="90"/>
      <c r="Z17" s="90"/>
      <c r="AA17" s="90"/>
      <c r="AB17" s="90"/>
    </row>
    <row r="18" spans="1:28" x14ac:dyDescent="0.2">
      <c r="A18" s="15" t="s">
        <v>32</v>
      </c>
      <c r="B18" s="16" t="s">
        <v>33</v>
      </c>
      <c r="C18" s="20">
        <v>100</v>
      </c>
      <c r="D18" s="20">
        <v>0</v>
      </c>
      <c r="E18" s="21">
        <v>0</v>
      </c>
      <c r="F18" s="20">
        <v>46.67</v>
      </c>
      <c r="G18" s="20">
        <v>53.33</v>
      </c>
      <c r="H18" s="21">
        <v>0</v>
      </c>
      <c r="I18" s="20">
        <v>61.54</v>
      </c>
      <c r="J18" s="20">
        <v>34.869999999999997</v>
      </c>
      <c r="K18" s="21">
        <v>3.59</v>
      </c>
      <c r="L18" s="20">
        <v>92.31</v>
      </c>
      <c r="M18" s="20">
        <v>7.69</v>
      </c>
      <c r="N18" s="21">
        <v>0</v>
      </c>
      <c r="O18" s="23">
        <v>92.31</v>
      </c>
      <c r="P18" s="20">
        <v>7.69</v>
      </c>
      <c r="Q18" s="21">
        <v>0</v>
      </c>
    </row>
    <row r="19" spans="1:28" x14ac:dyDescent="0.2">
      <c r="A19" s="22"/>
      <c r="B19" s="16" t="s">
        <v>34</v>
      </c>
      <c r="C19" s="20">
        <v>100</v>
      </c>
      <c r="D19" s="20">
        <v>0</v>
      </c>
      <c r="E19" s="21">
        <v>0</v>
      </c>
      <c r="F19" s="20">
        <v>77.78</v>
      </c>
      <c r="G19" s="20">
        <v>11.11</v>
      </c>
      <c r="H19" s="21">
        <v>11.1</v>
      </c>
      <c r="I19" s="20">
        <v>83.17</v>
      </c>
      <c r="J19" s="20">
        <v>13.94</v>
      </c>
      <c r="K19" s="21">
        <v>2.88</v>
      </c>
      <c r="L19" s="18">
        <v>0</v>
      </c>
      <c r="M19" s="18">
        <v>0</v>
      </c>
      <c r="N19" s="19">
        <v>0</v>
      </c>
      <c r="O19" s="17">
        <v>0</v>
      </c>
      <c r="P19" s="18">
        <v>0</v>
      </c>
      <c r="Q19" s="19">
        <v>0</v>
      </c>
    </row>
    <row r="20" spans="1:28" x14ac:dyDescent="0.2">
      <c r="A20" s="128" t="s">
        <v>102</v>
      </c>
      <c r="B20" s="56" t="s">
        <v>371</v>
      </c>
      <c r="C20" s="43">
        <v>41.67</v>
      </c>
      <c r="D20" s="40">
        <v>41.67</v>
      </c>
      <c r="E20" s="44">
        <v>16.670000000000002</v>
      </c>
      <c r="F20" s="54">
        <v>0</v>
      </c>
      <c r="G20" s="54">
        <v>0</v>
      </c>
      <c r="H20" s="55">
        <v>0</v>
      </c>
      <c r="I20" s="57">
        <v>78.17</v>
      </c>
      <c r="J20" s="50">
        <v>17.61</v>
      </c>
      <c r="K20" s="58">
        <v>4.2300000000000004</v>
      </c>
      <c r="L20" s="50">
        <v>84.62</v>
      </c>
      <c r="M20" s="50">
        <v>15.38</v>
      </c>
      <c r="N20" s="58">
        <v>0</v>
      </c>
      <c r="O20" s="50">
        <v>84.62</v>
      </c>
      <c r="P20" s="50">
        <v>15.38</v>
      </c>
      <c r="Q20" s="28">
        <v>0</v>
      </c>
    </row>
    <row r="21" spans="1:28" x14ac:dyDescent="0.2">
      <c r="A21" s="128"/>
      <c r="B21" s="16" t="s">
        <v>372</v>
      </c>
      <c r="C21" s="23">
        <v>64</v>
      </c>
      <c r="D21" s="20">
        <v>36</v>
      </c>
      <c r="E21" s="21">
        <v>0</v>
      </c>
      <c r="F21" s="38">
        <v>82.1</v>
      </c>
      <c r="G21" s="38">
        <v>16.05</v>
      </c>
      <c r="H21" s="39">
        <v>1.85</v>
      </c>
      <c r="I21" s="26">
        <v>82.1</v>
      </c>
      <c r="J21" s="27">
        <v>16.05</v>
      </c>
      <c r="K21" s="28">
        <v>1.85</v>
      </c>
      <c r="L21" s="26">
        <v>12.82</v>
      </c>
      <c r="M21" s="27">
        <v>87.18</v>
      </c>
      <c r="N21" s="28">
        <v>0</v>
      </c>
      <c r="O21" s="27">
        <v>0</v>
      </c>
      <c r="P21" s="27">
        <v>0</v>
      </c>
      <c r="Q21" s="28">
        <v>0</v>
      </c>
    </row>
    <row r="22" spans="1:28"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row>
    <row r="23" spans="1:28" x14ac:dyDescent="0.2">
      <c r="A23" s="179" t="s">
        <v>392</v>
      </c>
      <c r="B23" s="180" t="s">
        <v>374</v>
      </c>
      <c r="C23" s="122">
        <v>42.86</v>
      </c>
      <c r="D23" s="122">
        <v>57.14</v>
      </c>
      <c r="E23" s="123">
        <v>0</v>
      </c>
      <c r="F23" s="122">
        <v>50</v>
      </c>
      <c r="G23" s="122">
        <v>42.86</v>
      </c>
      <c r="H23" s="123">
        <v>7.14</v>
      </c>
      <c r="I23" s="125">
        <v>78.36</v>
      </c>
      <c r="J23" s="125">
        <v>21.64</v>
      </c>
      <c r="K23" s="126">
        <v>0</v>
      </c>
      <c r="L23" s="125">
        <v>100</v>
      </c>
      <c r="M23" s="125">
        <v>0</v>
      </c>
      <c r="N23" s="126">
        <v>0</v>
      </c>
      <c r="O23" s="216">
        <v>100</v>
      </c>
      <c r="P23" s="216">
        <v>0</v>
      </c>
      <c r="Q23" s="127">
        <v>0</v>
      </c>
    </row>
    <row r="24" spans="1:28" x14ac:dyDescent="0.2">
      <c r="A24" s="184"/>
      <c r="B24" s="31" t="s">
        <v>376</v>
      </c>
      <c r="C24" s="114"/>
      <c r="D24" s="20"/>
      <c r="E24" s="21"/>
      <c r="F24" s="20"/>
      <c r="G24" s="20"/>
      <c r="H24" s="21"/>
      <c r="I24" s="38"/>
      <c r="J24" s="38"/>
      <c r="K24" s="39"/>
      <c r="L24" s="38"/>
      <c r="M24" s="38"/>
      <c r="N24" s="39"/>
      <c r="O24" s="45"/>
      <c r="P24" s="45"/>
      <c r="Q24" s="139"/>
    </row>
    <row r="25" spans="1:28" ht="13.5" thickBot="1" x14ac:dyDescent="0.25">
      <c r="A25" s="186"/>
      <c r="B25" s="187" t="s">
        <v>393</v>
      </c>
      <c r="C25" s="133"/>
      <c r="D25" s="203"/>
      <c r="E25" s="207"/>
      <c r="F25" s="203"/>
      <c r="G25" s="203"/>
      <c r="H25" s="207"/>
      <c r="I25" s="203"/>
      <c r="J25" s="203"/>
      <c r="K25" s="207"/>
      <c r="L25" s="166"/>
      <c r="M25" s="166"/>
      <c r="N25" s="167"/>
      <c r="O25" s="209"/>
      <c r="P25" s="209"/>
      <c r="Q25" s="211"/>
    </row>
    <row r="26" spans="1:28" x14ac:dyDescent="0.2">
      <c r="F26" s="33"/>
      <c r="G26" s="33"/>
      <c r="H26" s="33"/>
      <c r="I26" s="33"/>
      <c r="J26" s="33"/>
      <c r="K26" s="33"/>
    </row>
    <row r="27" spans="1:28" x14ac:dyDescent="0.2">
      <c r="F27" s="33"/>
      <c r="G27" s="33"/>
      <c r="H27" s="33"/>
      <c r="I27" s="33"/>
      <c r="J27" s="33"/>
      <c r="K27" s="33"/>
    </row>
    <row r="28" spans="1:28" x14ac:dyDescent="0.2">
      <c r="F28" s="33"/>
      <c r="G28" s="33"/>
      <c r="H28" s="33"/>
      <c r="I28" s="33"/>
      <c r="J28" s="33"/>
      <c r="K28" s="33"/>
    </row>
    <row r="29" spans="1:28" x14ac:dyDescent="0.2">
      <c r="F29" s="33"/>
      <c r="G29" s="33"/>
      <c r="H29" s="33"/>
      <c r="I29" s="33"/>
      <c r="J29" s="33"/>
      <c r="K29" s="33"/>
    </row>
    <row r="31" spans="1:28" x14ac:dyDescent="0.2">
      <c r="C31" s="35" t="s">
        <v>35</v>
      </c>
      <c r="D31" s="35"/>
      <c r="E31" s="36"/>
      <c r="F31" s="36"/>
      <c r="G31" s="36"/>
      <c r="H31" s="36"/>
      <c r="I31" s="36"/>
      <c r="J31" s="36"/>
      <c r="K31" s="36"/>
      <c r="L31" s="36"/>
      <c r="M31" s="36"/>
      <c r="N31" s="36"/>
    </row>
    <row r="32" spans="1:28" x14ac:dyDescent="0.2">
      <c r="C32" s="35" t="s">
        <v>36</v>
      </c>
      <c r="D32" s="36"/>
      <c r="E32" s="36"/>
      <c r="F32" s="36"/>
      <c r="G32" s="36"/>
      <c r="H32" s="36"/>
      <c r="I32" s="36"/>
      <c r="J32" s="36"/>
      <c r="K32" s="36"/>
      <c r="L32" s="36"/>
      <c r="M32" s="36"/>
      <c r="N32" s="36"/>
    </row>
  </sheetData>
  <mergeCells count="5">
    <mergeCell ref="C4:E4"/>
    <mergeCell ref="F4:H4"/>
    <mergeCell ref="I4:K4"/>
    <mergeCell ref="L4:N4"/>
    <mergeCell ref="O4:Q4"/>
  </mergeCells>
  <phoneticPr fontId="4" type="noConversion"/>
  <pageMargins left="0.25" right="0.25" top="0.75" bottom="0.75" header="0.3" footer="0.3"/>
  <pageSetup paperSize="5" fitToHeight="2" orientation="landscape" horizontalDpi="4294967292" verticalDpi="4294967292"/>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K29"/>
  <sheetViews>
    <sheetView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3" width="8.375" style="10" customWidth="1"/>
    <col min="24" max="16384" width="11" style="9"/>
  </cols>
  <sheetData>
    <row r="1" spans="1:37" x14ac:dyDescent="0.2">
      <c r="A1" s="8" t="s">
        <v>306</v>
      </c>
    </row>
    <row r="2" spans="1:37" x14ac:dyDescent="0.2">
      <c r="A2" s="8" t="s">
        <v>307</v>
      </c>
    </row>
    <row r="4" spans="1:37" ht="68.099999999999994" customHeight="1" x14ac:dyDescent="0.2">
      <c r="C4" s="247" t="s">
        <v>312</v>
      </c>
      <c r="D4" s="245"/>
      <c r="E4" s="246"/>
      <c r="F4" s="244" t="s">
        <v>308</v>
      </c>
      <c r="G4" s="245"/>
      <c r="H4" s="246"/>
      <c r="I4" s="247" t="s">
        <v>309</v>
      </c>
      <c r="J4" s="245"/>
      <c r="K4" s="246"/>
      <c r="L4" s="244" t="s">
        <v>310</v>
      </c>
      <c r="M4" s="245"/>
      <c r="N4" s="246"/>
      <c r="O4" s="247" t="s">
        <v>311</v>
      </c>
      <c r="P4" s="245"/>
      <c r="Q4" s="246"/>
      <c r="R4" s="247" t="s">
        <v>313</v>
      </c>
      <c r="S4" s="245"/>
      <c r="T4" s="246"/>
      <c r="U4" s="247" t="s">
        <v>314</v>
      </c>
      <c r="V4" s="245"/>
      <c r="W4" s="246"/>
    </row>
    <row r="5" spans="1:37" x14ac:dyDescent="0.2">
      <c r="A5" s="11" t="s">
        <v>9</v>
      </c>
      <c r="C5" s="13" t="s">
        <v>10</v>
      </c>
      <c r="D5" s="13" t="s">
        <v>11</v>
      </c>
      <c r="E5" s="14" t="s">
        <v>12</v>
      </c>
      <c r="F5" s="12" t="s">
        <v>10</v>
      </c>
      <c r="G5" s="13" t="s">
        <v>11</v>
      </c>
      <c r="H5" s="14" t="s">
        <v>12</v>
      </c>
      <c r="I5" s="13" t="s">
        <v>10</v>
      </c>
      <c r="J5" s="13" t="s">
        <v>11</v>
      </c>
      <c r="K5" s="14" t="s">
        <v>12</v>
      </c>
      <c r="L5" s="12" t="s">
        <v>10</v>
      </c>
      <c r="M5" s="13" t="s">
        <v>11</v>
      </c>
      <c r="N5" s="14" t="s">
        <v>12</v>
      </c>
      <c r="O5" s="13" t="s">
        <v>10</v>
      </c>
      <c r="P5" s="13" t="s">
        <v>11</v>
      </c>
      <c r="Q5" s="14" t="s">
        <v>12</v>
      </c>
      <c r="R5" s="13" t="s">
        <v>10</v>
      </c>
      <c r="S5" s="13" t="s">
        <v>11</v>
      </c>
      <c r="T5" s="14" t="s">
        <v>12</v>
      </c>
      <c r="U5" s="13" t="s">
        <v>10</v>
      </c>
      <c r="V5" s="13" t="s">
        <v>11</v>
      </c>
      <c r="W5" s="14" t="s">
        <v>12</v>
      </c>
    </row>
    <row r="6" spans="1:37" x14ac:dyDescent="0.2">
      <c r="A6" s="15" t="s">
        <v>13</v>
      </c>
      <c r="B6" s="16" t="s">
        <v>14</v>
      </c>
      <c r="C6" s="20">
        <v>72.400000000000006</v>
      </c>
      <c r="D6" s="20">
        <v>27.6</v>
      </c>
      <c r="E6" s="21">
        <v>0</v>
      </c>
      <c r="F6" s="23">
        <v>57.94</v>
      </c>
      <c r="G6" s="20">
        <v>42.06</v>
      </c>
      <c r="H6" s="21">
        <v>0</v>
      </c>
      <c r="I6" s="20">
        <v>82.93</v>
      </c>
      <c r="J6" s="20">
        <v>17.079999999999998</v>
      </c>
      <c r="K6" s="21">
        <v>0</v>
      </c>
      <c r="L6" s="17">
        <v>0</v>
      </c>
      <c r="M6" s="18">
        <v>0</v>
      </c>
      <c r="N6" s="19">
        <v>0</v>
      </c>
      <c r="O6" s="20">
        <v>86.37</v>
      </c>
      <c r="P6" s="20">
        <v>13.64</v>
      </c>
      <c r="Q6" s="21">
        <v>0</v>
      </c>
      <c r="R6" s="20">
        <v>53.09</v>
      </c>
      <c r="S6" s="20">
        <v>46.91</v>
      </c>
      <c r="T6" s="21">
        <v>0</v>
      </c>
      <c r="U6" s="18">
        <v>0</v>
      </c>
      <c r="V6" s="18">
        <v>0</v>
      </c>
      <c r="W6" s="19">
        <v>0</v>
      </c>
    </row>
    <row r="7" spans="1:37" x14ac:dyDescent="0.2">
      <c r="A7" s="22"/>
      <c r="B7" s="16" t="s">
        <v>15</v>
      </c>
      <c r="C7" s="20">
        <v>53.33</v>
      </c>
      <c r="D7" s="20">
        <v>33.33</v>
      </c>
      <c r="E7" s="21">
        <v>13.33</v>
      </c>
      <c r="F7" s="23">
        <v>49.62</v>
      </c>
      <c r="G7" s="20">
        <v>47.11</v>
      </c>
      <c r="H7" s="21">
        <v>3.28</v>
      </c>
      <c r="I7" s="20">
        <v>67.12</v>
      </c>
      <c r="J7" s="20">
        <v>31.05</v>
      </c>
      <c r="K7" s="21">
        <v>1.84</v>
      </c>
      <c r="L7" s="23">
        <v>50</v>
      </c>
      <c r="M7" s="20">
        <v>50</v>
      </c>
      <c r="N7" s="21">
        <v>0</v>
      </c>
      <c r="O7" s="20">
        <v>45.45</v>
      </c>
      <c r="P7" s="20">
        <v>51.52</v>
      </c>
      <c r="Q7" s="21">
        <v>3.03</v>
      </c>
      <c r="R7" s="20">
        <v>40</v>
      </c>
      <c r="S7" s="20">
        <v>60</v>
      </c>
      <c r="T7" s="21">
        <v>0</v>
      </c>
      <c r="U7" s="20">
        <v>18.18</v>
      </c>
      <c r="V7" s="20">
        <v>72.73</v>
      </c>
      <c r="W7" s="21">
        <v>9.09</v>
      </c>
    </row>
    <row r="8" spans="1:37" x14ac:dyDescent="0.2">
      <c r="A8" s="15" t="s">
        <v>16</v>
      </c>
      <c r="B8" s="16" t="s">
        <v>17</v>
      </c>
      <c r="C8" s="20">
        <v>62.05</v>
      </c>
      <c r="D8" s="20">
        <v>37.950000000000003</v>
      </c>
      <c r="E8" s="21">
        <v>0</v>
      </c>
      <c r="F8" s="23">
        <v>60.72</v>
      </c>
      <c r="G8" s="20">
        <v>36.229999999999997</v>
      </c>
      <c r="H8" s="21">
        <v>3.06</v>
      </c>
      <c r="I8" s="20">
        <v>73.81</v>
      </c>
      <c r="J8" s="20">
        <v>24.19</v>
      </c>
      <c r="K8" s="21">
        <v>2</v>
      </c>
      <c r="L8" s="17">
        <v>0</v>
      </c>
      <c r="M8" s="18">
        <v>0</v>
      </c>
      <c r="N8" s="19">
        <v>0</v>
      </c>
      <c r="O8" s="20">
        <v>73.88</v>
      </c>
      <c r="P8" s="20">
        <v>26.13</v>
      </c>
      <c r="Q8" s="21">
        <v>0</v>
      </c>
      <c r="R8" s="20">
        <v>53.57</v>
      </c>
      <c r="S8" s="20">
        <v>42.86</v>
      </c>
      <c r="T8" s="21">
        <v>3.57</v>
      </c>
      <c r="U8" s="18">
        <v>0</v>
      </c>
      <c r="V8" s="18">
        <v>0</v>
      </c>
      <c r="W8" s="19">
        <v>0</v>
      </c>
    </row>
    <row r="9" spans="1:37" x14ac:dyDescent="0.2">
      <c r="A9" s="22"/>
      <c r="B9" s="16" t="s">
        <v>18</v>
      </c>
      <c r="C9" s="20">
        <v>58</v>
      </c>
      <c r="D9" s="20">
        <v>38</v>
      </c>
      <c r="E9" s="21">
        <v>4</v>
      </c>
      <c r="F9" s="23">
        <v>51.43</v>
      </c>
      <c r="G9" s="20">
        <v>45.87</v>
      </c>
      <c r="H9" s="21">
        <v>2.71</v>
      </c>
      <c r="I9" s="20">
        <v>63.4</v>
      </c>
      <c r="J9" s="20">
        <v>33.99</v>
      </c>
      <c r="K9" s="21">
        <v>2.61</v>
      </c>
      <c r="L9" s="23">
        <v>65</v>
      </c>
      <c r="M9" s="20">
        <v>35</v>
      </c>
      <c r="N9" s="21">
        <v>0</v>
      </c>
      <c r="O9" s="20">
        <v>67.33</v>
      </c>
      <c r="P9" s="20">
        <v>28.71</v>
      </c>
      <c r="Q9" s="21">
        <v>3.96</v>
      </c>
      <c r="R9" s="20">
        <v>50</v>
      </c>
      <c r="S9" s="20">
        <v>50</v>
      </c>
      <c r="T9" s="21">
        <v>0</v>
      </c>
      <c r="U9" s="20">
        <v>45.24</v>
      </c>
      <c r="V9" s="20">
        <v>54.76</v>
      </c>
      <c r="W9" s="21">
        <v>0</v>
      </c>
    </row>
    <row r="10" spans="1:37" x14ac:dyDescent="0.2">
      <c r="A10" s="15" t="s">
        <v>19</v>
      </c>
      <c r="B10" s="16" t="s">
        <v>20</v>
      </c>
      <c r="C10" s="20">
        <v>33.33</v>
      </c>
      <c r="D10" s="20">
        <v>66.67</v>
      </c>
      <c r="E10" s="21">
        <v>0</v>
      </c>
      <c r="F10" s="23">
        <v>61.37</v>
      </c>
      <c r="G10" s="20">
        <v>38.18</v>
      </c>
      <c r="H10" s="21">
        <v>0.46</v>
      </c>
      <c r="I10" s="20">
        <v>60.54</v>
      </c>
      <c r="J10" s="20">
        <v>39.21</v>
      </c>
      <c r="K10" s="21">
        <v>0.26</v>
      </c>
      <c r="L10" s="17">
        <v>0</v>
      </c>
      <c r="M10" s="18">
        <v>0</v>
      </c>
      <c r="N10" s="19">
        <v>0</v>
      </c>
      <c r="O10" s="20">
        <v>58.14</v>
      </c>
      <c r="P10" s="20">
        <v>41.86</v>
      </c>
      <c r="Q10" s="21">
        <v>0</v>
      </c>
      <c r="R10" s="20">
        <v>69.06</v>
      </c>
      <c r="S10" s="20">
        <v>29.38</v>
      </c>
      <c r="T10" s="21">
        <v>1.56</v>
      </c>
      <c r="U10" s="20">
        <v>40</v>
      </c>
      <c r="V10" s="20">
        <v>60</v>
      </c>
      <c r="W10" s="21">
        <v>0</v>
      </c>
    </row>
    <row r="11" spans="1:37" x14ac:dyDescent="0.2">
      <c r="A11" s="22"/>
      <c r="B11" s="16" t="s">
        <v>21</v>
      </c>
      <c r="C11" s="20">
        <v>64.290000000000006</v>
      </c>
      <c r="D11" s="20">
        <v>28.57</v>
      </c>
      <c r="E11" s="21">
        <v>7.14</v>
      </c>
      <c r="F11" s="23">
        <v>68.150000000000006</v>
      </c>
      <c r="G11" s="20">
        <v>29.63</v>
      </c>
      <c r="H11" s="21">
        <v>2.2200000000000002</v>
      </c>
      <c r="I11" s="20">
        <v>71.239999999999995</v>
      </c>
      <c r="J11" s="20">
        <v>28.31</v>
      </c>
      <c r="K11" s="21">
        <v>0.45</v>
      </c>
      <c r="L11" s="17">
        <v>0</v>
      </c>
      <c r="M11" s="18">
        <v>0</v>
      </c>
      <c r="N11" s="19">
        <v>0</v>
      </c>
      <c r="O11" s="20">
        <v>71.430000000000007</v>
      </c>
      <c r="P11" s="20">
        <v>28.57</v>
      </c>
      <c r="Q11" s="21">
        <v>0</v>
      </c>
      <c r="R11" s="20">
        <v>79.55</v>
      </c>
      <c r="S11" s="20">
        <v>18.18</v>
      </c>
      <c r="T11" s="21">
        <v>2.27</v>
      </c>
      <c r="U11" s="20">
        <v>50</v>
      </c>
      <c r="V11" s="20">
        <v>50</v>
      </c>
      <c r="W11" s="21">
        <v>0</v>
      </c>
    </row>
    <row r="12" spans="1:37" x14ac:dyDescent="0.2">
      <c r="A12" s="15" t="s">
        <v>22</v>
      </c>
      <c r="B12" s="16" t="s">
        <v>23</v>
      </c>
      <c r="C12" s="20">
        <v>50</v>
      </c>
      <c r="D12" s="20">
        <v>30.26</v>
      </c>
      <c r="E12" s="21">
        <v>19.739999999999998</v>
      </c>
      <c r="F12" s="23">
        <v>55.56</v>
      </c>
      <c r="G12" s="20">
        <v>44.44</v>
      </c>
      <c r="H12" s="21">
        <v>0</v>
      </c>
      <c r="I12" s="20">
        <v>57.93</v>
      </c>
      <c r="J12" s="20">
        <v>41.33</v>
      </c>
      <c r="K12" s="21">
        <v>0.74</v>
      </c>
      <c r="L12" s="17">
        <v>0</v>
      </c>
      <c r="M12" s="18">
        <v>0</v>
      </c>
      <c r="N12" s="19">
        <v>0</v>
      </c>
      <c r="O12" s="20">
        <v>60</v>
      </c>
      <c r="P12" s="20">
        <v>38.33</v>
      </c>
      <c r="Q12" s="21">
        <v>1.67</v>
      </c>
      <c r="R12" s="20">
        <v>52.38</v>
      </c>
      <c r="S12" s="20">
        <v>35.71</v>
      </c>
      <c r="T12" s="21">
        <v>11.9</v>
      </c>
      <c r="U12" s="20">
        <v>60</v>
      </c>
      <c r="V12" s="20">
        <v>23.33</v>
      </c>
      <c r="W12" s="21">
        <v>16.670000000000002</v>
      </c>
    </row>
    <row r="13" spans="1:37" x14ac:dyDescent="0.2">
      <c r="A13" s="22"/>
      <c r="B13" s="16" t="s">
        <v>24</v>
      </c>
      <c r="C13" s="20">
        <v>41.38</v>
      </c>
      <c r="D13" s="20">
        <v>57.47</v>
      </c>
      <c r="E13" s="21">
        <v>1.1499999999999999</v>
      </c>
      <c r="F13" s="23">
        <v>54.81</v>
      </c>
      <c r="G13" s="20">
        <v>42.96</v>
      </c>
      <c r="H13" s="21">
        <v>2.2200000000000002</v>
      </c>
      <c r="I13" s="20">
        <v>60.18</v>
      </c>
      <c r="J13" s="20">
        <v>38.5</v>
      </c>
      <c r="K13" s="21">
        <v>1.33</v>
      </c>
      <c r="L13" s="23">
        <v>62.86</v>
      </c>
      <c r="M13" s="20">
        <v>37.14</v>
      </c>
      <c r="N13" s="21">
        <v>0</v>
      </c>
      <c r="O13" s="20">
        <v>39.225000000000001</v>
      </c>
      <c r="P13" s="20">
        <v>56.86</v>
      </c>
      <c r="Q13" s="21">
        <v>3.92</v>
      </c>
      <c r="R13" s="20">
        <v>68.33</v>
      </c>
      <c r="S13" s="20">
        <v>28.33</v>
      </c>
      <c r="T13" s="21">
        <v>3.33</v>
      </c>
      <c r="U13" s="18">
        <v>0</v>
      </c>
      <c r="V13" s="18">
        <v>0</v>
      </c>
      <c r="W13" s="19">
        <v>0</v>
      </c>
    </row>
    <row r="14" spans="1:37" x14ac:dyDescent="0.2">
      <c r="A14" s="15" t="s">
        <v>26</v>
      </c>
      <c r="B14" s="16" t="s">
        <v>27</v>
      </c>
      <c r="C14" s="20">
        <v>91.89</v>
      </c>
      <c r="D14" s="20">
        <v>8.11</v>
      </c>
      <c r="E14" s="21">
        <v>0</v>
      </c>
      <c r="F14" s="23">
        <v>65.599999999999994</v>
      </c>
      <c r="G14" s="20">
        <v>33.200000000000003</v>
      </c>
      <c r="H14" s="21">
        <v>1.2</v>
      </c>
      <c r="I14" s="20">
        <v>75.61</v>
      </c>
      <c r="J14" s="20">
        <v>23.58</v>
      </c>
      <c r="K14" s="21">
        <v>0.81</v>
      </c>
      <c r="L14" s="23">
        <v>100</v>
      </c>
      <c r="M14" s="20">
        <v>0</v>
      </c>
      <c r="N14" s="21">
        <v>0</v>
      </c>
      <c r="O14" s="20">
        <v>89.13</v>
      </c>
      <c r="P14" s="20">
        <v>10.87</v>
      </c>
      <c r="Q14" s="21">
        <v>0</v>
      </c>
      <c r="R14" s="20">
        <v>73.91</v>
      </c>
      <c r="S14" s="20">
        <v>13.04</v>
      </c>
      <c r="T14" s="21">
        <v>13.04</v>
      </c>
      <c r="U14" s="20">
        <v>65.959999999999994</v>
      </c>
      <c r="V14" s="20">
        <v>27.66</v>
      </c>
      <c r="W14" s="21">
        <v>6.38</v>
      </c>
    </row>
    <row r="15" spans="1:37" x14ac:dyDescent="0.2">
      <c r="A15" s="24"/>
      <c r="B15" s="16" t="s">
        <v>28</v>
      </c>
      <c r="C15" s="20">
        <v>42.86</v>
      </c>
      <c r="D15" s="20">
        <v>57.14</v>
      </c>
      <c r="E15" s="21">
        <v>0</v>
      </c>
      <c r="F15" s="23">
        <v>62.39</v>
      </c>
      <c r="G15" s="20">
        <v>37.61</v>
      </c>
      <c r="H15" s="21">
        <v>0</v>
      </c>
      <c r="I15" s="20">
        <v>57.72</v>
      </c>
      <c r="J15" s="20">
        <v>42.28</v>
      </c>
      <c r="K15" s="21">
        <v>0</v>
      </c>
      <c r="L15" s="23">
        <v>45.1</v>
      </c>
      <c r="M15" s="20">
        <v>54.9</v>
      </c>
      <c r="N15" s="21">
        <v>0</v>
      </c>
      <c r="O15" s="20">
        <v>44.83</v>
      </c>
      <c r="P15" s="20">
        <v>55.17</v>
      </c>
      <c r="Q15" s="21">
        <v>0</v>
      </c>
      <c r="R15" s="20">
        <v>66.67</v>
      </c>
      <c r="S15" s="20">
        <v>33.33</v>
      </c>
      <c r="T15" s="21">
        <v>0</v>
      </c>
      <c r="U15" s="18">
        <v>0</v>
      </c>
      <c r="V15" s="18">
        <v>0</v>
      </c>
      <c r="W15" s="19">
        <v>0</v>
      </c>
    </row>
    <row r="16" spans="1:37" s="30" customFormat="1" x14ac:dyDescent="0.2">
      <c r="A16" s="25" t="s">
        <v>29</v>
      </c>
      <c r="B16" s="16" t="s">
        <v>30</v>
      </c>
      <c r="C16" s="40">
        <v>53.01</v>
      </c>
      <c r="D16" s="40">
        <v>46.99</v>
      </c>
      <c r="E16" s="44">
        <v>0</v>
      </c>
      <c r="F16" s="23">
        <v>70.77</v>
      </c>
      <c r="G16" s="20">
        <v>28.94</v>
      </c>
      <c r="H16" s="20">
        <v>0.28999999999999998</v>
      </c>
      <c r="I16" s="23">
        <v>77.33</v>
      </c>
      <c r="J16" s="20">
        <v>22.5</v>
      </c>
      <c r="K16" s="21">
        <v>0.17</v>
      </c>
      <c r="L16" s="26">
        <v>54.17</v>
      </c>
      <c r="M16" s="27">
        <v>45.83</v>
      </c>
      <c r="N16" s="28">
        <v>0</v>
      </c>
      <c r="O16" s="27">
        <v>57.45</v>
      </c>
      <c r="P16" s="27">
        <v>42.55</v>
      </c>
      <c r="Q16" s="28">
        <v>0</v>
      </c>
      <c r="R16" s="40">
        <v>64.790000000000006</v>
      </c>
      <c r="S16" s="40">
        <v>33.799999999999997</v>
      </c>
      <c r="T16" s="44">
        <v>1.41</v>
      </c>
      <c r="U16" s="40">
        <v>69.77</v>
      </c>
      <c r="V16" s="40">
        <v>29.07</v>
      </c>
      <c r="W16" s="44">
        <v>1.1599999999999999</v>
      </c>
      <c r="X16" s="90"/>
      <c r="Y16" s="90"/>
      <c r="Z16" s="90"/>
      <c r="AA16" s="90"/>
      <c r="AB16" s="90"/>
      <c r="AC16" s="90"/>
      <c r="AD16" s="90"/>
      <c r="AE16" s="90"/>
      <c r="AF16" s="90"/>
      <c r="AG16" s="90"/>
      <c r="AH16" s="90"/>
      <c r="AI16" s="90"/>
      <c r="AJ16" s="90"/>
      <c r="AK16" s="90"/>
    </row>
    <row r="17" spans="1:37" s="32" customFormat="1" x14ac:dyDescent="0.2">
      <c r="A17" s="31"/>
      <c r="B17" s="16" t="s">
        <v>31</v>
      </c>
      <c r="C17" s="20">
        <v>54.69</v>
      </c>
      <c r="D17" s="20">
        <v>31.22</v>
      </c>
      <c r="E17" s="21">
        <v>14.08</v>
      </c>
      <c r="F17" s="23">
        <v>55.54</v>
      </c>
      <c r="G17" s="20">
        <v>32.72</v>
      </c>
      <c r="H17" s="20">
        <v>11.74</v>
      </c>
      <c r="I17" s="23">
        <v>58.81</v>
      </c>
      <c r="J17" s="20">
        <v>29.84</v>
      </c>
      <c r="K17" s="21">
        <v>11.34</v>
      </c>
      <c r="L17" s="26">
        <v>57.8</v>
      </c>
      <c r="M17" s="27">
        <v>39.880000000000003</v>
      </c>
      <c r="N17" s="28">
        <v>2.31</v>
      </c>
      <c r="O17" s="27">
        <v>63.64</v>
      </c>
      <c r="P17" s="27">
        <v>25.76</v>
      </c>
      <c r="Q17" s="28">
        <v>10.61</v>
      </c>
      <c r="R17" s="20">
        <v>52.17</v>
      </c>
      <c r="S17" s="20">
        <v>47.83</v>
      </c>
      <c r="T17" s="21">
        <v>0</v>
      </c>
      <c r="U17" s="20">
        <v>44.07</v>
      </c>
      <c r="V17" s="20">
        <v>52.54</v>
      </c>
      <c r="W17" s="21">
        <v>3.39</v>
      </c>
      <c r="X17" s="90"/>
      <c r="Y17" s="90"/>
      <c r="Z17" s="90"/>
      <c r="AA17" s="90"/>
      <c r="AB17" s="90"/>
      <c r="AC17" s="90"/>
      <c r="AD17" s="90"/>
      <c r="AE17" s="90"/>
      <c r="AF17" s="90"/>
      <c r="AG17" s="90"/>
      <c r="AH17" s="90"/>
      <c r="AI17" s="90"/>
      <c r="AJ17" s="90"/>
      <c r="AK17" s="90"/>
    </row>
    <row r="18" spans="1:37" x14ac:dyDescent="0.2">
      <c r="A18" s="15" t="s">
        <v>32</v>
      </c>
      <c r="B18" s="16" t="s">
        <v>33</v>
      </c>
      <c r="C18" s="17">
        <v>0</v>
      </c>
      <c r="D18" s="18">
        <v>0</v>
      </c>
      <c r="E18" s="19">
        <v>0</v>
      </c>
      <c r="F18" s="20">
        <v>65.94</v>
      </c>
      <c r="G18" s="20">
        <v>32.82</v>
      </c>
      <c r="H18" s="21">
        <v>1.24</v>
      </c>
      <c r="I18" s="23">
        <v>74.84</v>
      </c>
      <c r="J18" s="20">
        <v>23.48</v>
      </c>
      <c r="K18" s="21">
        <v>1.68</v>
      </c>
      <c r="L18" s="20">
        <v>59.38</v>
      </c>
      <c r="M18" s="20">
        <v>40.630000000000003</v>
      </c>
      <c r="N18" s="21">
        <v>0</v>
      </c>
      <c r="O18" s="20">
        <v>100</v>
      </c>
      <c r="P18" s="20">
        <v>0</v>
      </c>
      <c r="Q18" s="21">
        <v>0</v>
      </c>
      <c r="R18" s="20">
        <v>58.06</v>
      </c>
      <c r="S18" s="20">
        <v>38.71</v>
      </c>
      <c r="T18" s="21">
        <v>3.23</v>
      </c>
      <c r="U18" s="23">
        <v>83.08</v>
      </c>
      <c r="V18" s="20">
        <v>6.15</v>
      </c>
      <c r="W18" s="21">
        <v>10.77</v>
      </c>
    </row>
    <row r="19" spans="1:37" x14ac:dyDescent="0.2">
      <c r="A19" s="22"/>
      <c r="B19" s="16" t="s">
        <v>34</v>
      </c>
      <c r="C19" s="23">
        <v>81.98</v>
      </c>
      <c r="D19" s="20">
        <v>18.02</v>
      </c>
      <c r="E19" s="21">
        <v>0</v>
      </c>
      <c r="F19" s="20">
        <v>80.33</v>
      </c>
      <c r="G19" s="20">
        <v>19.670000000000002</v>
      </c>
      <c r="H19" s="21">
        <v>0</v>
      </c>
      <c r="I19" s="23">
        <v>81.11</v>
      </c>
      <c r="J19" s="20">
        <v>17.63</v>
      </c>
      <c r="K19" s="21">
        <v>0.26</v>
      </c>
      <c r="L19" s="20">
        <v>94.12</v>
      </c>
      <c r="M19" s="20">
        <v>5.88</v>
      </c>
      <c r="N19" s="21">
        <v>0</v>
      </c>
      <c r="O19" s="20">
        <v>91.67</v>
      </c>
      <c r="P19" s="20">
        <v>8.33</v>
      </c>
      <c r="Q19" s="21">
        <v>0</v>
      </c>
      <c r="R19" s="20">
        <v>86</v>
      </c>
      <c r="S19" s="20">
        <v>14</v>
      </c>
      <c r="T19" s="21">
        <v>0</v>
      </c>
      <c r="U19" s="23">
        <v>100</v>
      </c>
      <c r="V19" s="20">
        <v>0</v>
      </c>
      <c r="W19" s="21">
        <v>0</v>
      </c>
    </row>
    <row r="20" spans="1:37" x14ac:dyDescent="0.2">
      <c r="A20" s="128" t="s">
        <v>102</v>
      </c>
      <c r="B20" s="56" t="s">
        <v>371</v>
      </c>
      <c r="C20" s="53">
        <v>0</v>
      </c>
      <c r="D20" s="54">
        <v>0</v>
      </c>
      <c r="E20" s="55">
        <v>0</v>
      </c>
      <c r="F20" s="53">
        <v>0</v>
      </c>
      <c r="G20" s="54">
        <v>0</v>
      </c>
      <c r="H20" s="55">
        <v>0</v>
      </c>
      <c r="I20" s="43">
        <v>87.3</v>
      </c>
      <c r="J20" s="40">
        <v>9.52</v>
      </c>
      <c r="K20" s="44">
        <v>3.17</v>
      </c>
      <c r="L20" s="57">
        <v>84.77</v>
      </c>
      <c r="M20" s="50">
        <v>9.93</v>
      </c>
      <c r="N20" s="58">
        <v>5.3</v>
      </c>
      <c r="O20" s="50">
        <v>100</v>
      </c>
      <c r="P20" s="50">
        <v>0</v>
      </c>
      <c r="Q20" s="58">
        <v>0</v>
      </c>
      <c r="R20" s="50">
        <v>80.77</v>
      </c>
      <c r="S20" s="50">
        <v>15.38</v>
      </c>
      <c r="T20" s="58">
        <v>3.85</v>
      </c>
      <c r="U20" s="50">
        <v>73.209999999999994</v>
      </c>
      <c r="V20" s="50">
        <v>10.71</v>
      </c>
      <c r="W20" s="214">
        <v>16.07</v>
      </c>
    </row>
    <row r="21" spans="1:37" x14ac:dyDescent="0.2">
      <c r="A21" s="128"/>
      <c r="B21" s="16" t="s">
        <v>372</v>
      </c>
      <c r="C21" s="37">
        <v>33.33</v>
      </c>
      <c r="D21" s="38">
        <v>62.5</v>
      </c>
      <c r="E21" s="39">
        <v>4.17</v>
      </c>
      <c r="F21" s="37">
        <v>32.65</v>
      </c>
      <c r="G21" s="38">
        <v>46.94</v>
      </c>
      <c r="H21" s="38">
        <v>20.41</v>
      </c>
      <c r="I21" s="23">
        <v>21.54</v>
      </c>
      <c r="J21" s="20">
        <v>60</v>
      </c>
      <c r="K21" s="21">
        <v>18.46</v>
      </c>
      <c r="L21" s="26">
        <v>0</v>
      </c>
      <c r="M21" s="27">
        <v>100</v>
      </c>
      <c r="N21" s="28">
        <v>0</v>
      </c>
      <c r="O21" s="27">
        <v>25</v>
      </c>
      <c r="P21" s="27">
        <v>71.88</v>
      </c>
      <c r="Q21" s="28">
        <v>3.13</v>
      </c>
      <c r="R21" s="27">
        <v>50</v>
      </c>
      <c r="S21" s="27">
        <v>50</v>
      </c>
      <c r="T21" s="28">
        <v>0</v>
      </c>
      <c r="U21" s="45">
        <v>0</v>
      </c>
      <c r="V21" s="45">
        <v>0</v>
      </c>
      <c r="W21" s="168">
        <v>0</v>
      </c>
    </row>
    <row r="22" spans="1:37" ht="13.5" thickBot="1" x14ac:dyDescent="0.25">
      <c r="A22" s="130"/>
      <c r="B22" s="131" t="s">
        <v>387</v>
      </c>
      <c r="C22" s="135" t="s">
        <v>389</v>
      </c>
      <c r="D22" s="136" t="s">
        <v>389</v>
      </c>
      <c r="E22" s="140" t="s">
        <v>389</v>
      </c>
      <c r="F22" s="132" t="s">
        <v>389</v>
      </c>
      <c r="G22" s="133" t="s">
        <v>389</v>
      </c>
      <c r="H22" s="133" t="s">
        <v>389</v>
      </c>
      <c r="I22" s="132" t="s">
        <v>389</v>
      </c>
      <c r="J22" s="133" t="s">
        <v>389</v>
      </c>
      <c r="K22" s="134" t="s">
        <v>389</v>
      </c>
      <c r="L22" s="135" t="s">
        <v>389</v>
      </c>
      <c r="M22" s="136" t="s">
        <v>389</v>
      </c>
      <c r="N22" s="136" t="s">
        <v>389</v>
      </c>
      <c r="O22" s="135" t="s">
        <v>389</v>
      </c>
      <c r="P22" s="136" t="s">
        <v>389</v>
      </c>
      <c r="Q22" s="140" t="s">
        <v>389</v>
      </c>
      <c r="R22" s="135" t="s">
        <v>389</v>
      </c>
      <c r="S22" s="136" t="s">
        <v>389</v>
      </c>
      <c r="T22" s="140" t="s">
        <v>389</v>
      </c>
      <c r="U22" s="135" t="s">
        <v>389</v>
      </c>
      <c r="V22" s="136" t="s">
        <v>389</v>
      </c>
      <c r="W22" s="137" t="s">
        <v>389</v>
      </c>
    </row>
    <row r="23" spans="1:37" x14ac:dyDescent="0.2">
      <c r="A23" s="179" t="s">
        <v>392</v>
      </c>
      <c r="B23" s="180" t="s">
        <v>374</v>
      </c>
      <c r="C23" s="122">
        <v>44.44</v>
      </c>
      <c r="D23" s="122">
        <v>55.56</v>
      </c>
      <c r="E23" s="123">
        <v>0</v>
      </c>
      <c r="F23" s="122">
        <v>77.42</v>
      </c>
      <c r="G23" s="122">
        <v>11.98</v>
      </c>
      <c r="H23" s="123">
        <v>10.6</v>
      </c>
      <c r="I23" s="125">
        <v>65.17</v>
      </c>
      <c r="J23" s="125">
        <v>14.04</v>
      </c>
      <c r="K23" s="126">
        <v>20.79</v>
      </c>
      <c r="L23" s="152">
        <v>0</v>
      </c>
      <c r="M23" s="152">
        <v>0</v>
      </c>
      <c r="N23" s="153">
        <v>0</v>
      </c>
      <c r="O23" s="122">
        <v>44.44</v>
      </c>
      <c r="P23" s="122">
        <v>55.56</v>
      </c>
      <c r="Q23" s="123">
        <v>0</v>
      </c>
      <c r="R23" s="122">
        <v>50</v>
      </c>
      <c r="S23" s="122">
        <v>35.71</v>
      </c>
      <c r="T23" s="123">
        <v>14.29</v>
      </c>
      <c r="U23" s="216">
        <v>68.97</v>
      </c>
      <c r="V23" s="216">
        <v>6.9</v>
      </c>
      <c r="W23" s="231">
        <v>21.14</v>
      </c>
    </row>
    <row r="24" spans="1:37" x14ac:dyDescent="0.2">
      <c r="A24" s="184"/>
      <c r="B24" s="31" t="s">
        <v>376</v>
      </c>
      <c r="C24" s="114"/>
      <c r="D24" s="20"/>
      <c r="E24" s="21"/>
      <c r="F24" s="20"/>
      <c r="G24" s="20"/>
      <c r="H24" s="21"/>
      <c r="I24" s="38"/>
      <c r="J24" s="38"/>
      <c r="K24" s="39"/>
      <c r="L24" s="38"/>
      <c r="M24" s="38"/>
      <c r="N24" s="39"/>
      <c r="O24" s="32"/>
      <c r="P24" s="32"/>
      <c r="Q24" s="197"/>
      <c r="R24" s="20"/>
      <c r="S24" s="20"/>
      <c r="T24" s="21"/>
      <c r="U24" s="45"/>
      <c r="V24" s="45"/>
      <c r="W24" s="139"/>
    </row>
    <row r="25" spans="1:37"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9"/>
      <c r="V25" s="209"/>
      <c r="W25" s="211"/>
    </row>
    <row r="26" spans="1:37" x14ac:dyDescent="0.2">
      <c r="L26" s="33"/>
      <c r="M26" s="33"/>
      <c r="N26" s="33"/>
      <c r="O26" s="33"/>
      <c r="P26" s="33"/>
      <c r="Q26" s="33"/>
    </row>
    <row r="27" spans="1:37" x14ac:dyDescent="0.2">
      <c r="C27" s="35" t="s">
        <v>35</v>
      </c>
      <c r="D27" s="35"/>
      <c r="E27" s="36"/>
      <c r="F27" s="36"/>
      <c r="G27" s="36"/>
      <c r="H27" s="36"/>
      <c r="I27" s="36"/>
      <c r="J27" s="36"/>
      <c r="K27" s="36"/>
      <c r="L27" s="36"/>
      <c r="M27" s="36"/>
      <c r="N27" s="36"/>
      <c r="O27" s="33"/>
      <c r="P27" s="33"/>
      <c r="Q27" s="33"/>
    </row>
    <row r="28" spans="1:37" x14ac:dyDescent="0.2">
      <c r="C28" s="35" t="s">
        <v>36</v>
      </c>
      <c r="D28" s="36"/>
      <c r="E28" s="36"/>
      <c r="F28" s="36"/>
      <c r="G28" s="36"/>
      <c r="H28" s="36"/>
      <c r="I28" s="36"/>
      <c r="J28" s="36"/>
      <c r="K28" s="36"/>
      <c r="L28" s="36"/>
      <c r="M28" s="36"/>
      <c r="N28" s="36"/>
      <c r="O28" s="33"/>
      <c r="P28" s="33"/>
      <c r="Q28" s="33"/>
    </row>
    <row r="29" spans="1:37" x14ac:dyDescent="0.2">
      <c r="L29" s="33"/>
      <c r="M29" s="33"/>
      <c r="N29" s="33"/>
      <c r="O29" s="33"/>
      <c r="P29" s="33"/>
      <c r="Q29" s="33"/>
    </row>
  </sheetData>
  <mergeCells count="7">
    <mergeCell ref="O4:Q4"/>
    <mergeCell ref="C4:E4"/>
    <mergeCell ref="R4:T4"/>
    <mergeCell ref="U4:W4"/>
    <mergeCell ref="F4:H4"/>
    <mergeCell ref="I4:K4"/>
    <mergeCell ref="L4:N4"/>
  </mergeCells>
  <phoneticPr fontId="4" type="noConversion"/>
  <pageMargins left="0.25" right="0.25" top="0.75" bottom="0.75" header="0.3" footer="0.3"/>
  <pageSetup paperSize="5" scale="77" fitToHeight="3" orientation="landscape" horizontalDpi="4294967292" verticalDpi="4294967292"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B32"/>
  <sheetViews>
    <sheetView zoomScaleNormal="100" zoomScalePageLayoutView="73"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17" width="8.875" style="10" customWidth="1"/>
    <col min="18" max="16384" width="11" style="9"/>
  </cols>
  <sheetData>
    <row r="1" spans="1:28" x14ac:dyDescent="0.2">
      <c r="A1" s="8" t="s">
        <v>315</v>
      </c>
    </row>
    <row r="2" spans="1:28" x14ac:dyDescent="0.2">
      <c r="A2" s="8" t="s">
        <v>316</v>
      </c>
    </row>
    <row r="4" spans="1:28" ht="90.75" customHeight="1" x14ac:dyDescent="0.2">
      <c r="C4" s="244" t="s">
        <v>317</v>
      </c>
      <c r="D4" s="245"/>
      <c r="E4" s="246"/>
      <c r="F4" s="247" t="s">
        <v>318</v>
      </c>
      <c r="G4" s="245"/>
      <c r="H4" s="246"/>
      <c r="I4" s="244" t="s">
        <v>319</v>
      </c>
      <c r="J4" s="245"/>
      <c r="K4" s="246"/>
      <c r="L4" s="247" t="s">
        <v>320</v>
      </c>
      <c r="M4" s="245"/>
      <c r="N4" s="246"/>
      <c r="O4" s="247" t="s">
        <v>321</v>
      </c>
      <c r="P4" s="245"/>
      <c r="Q4" s="246"/>
    </row>
    <row r="5" spans="1:28"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3" t="s">
        <v>10</v>
      </c>
      <c r="P5" s="13" t="s">
        <v>11</v>
      </c>
      <c r="Q5" s="14" t="s">
        <v>12</v>
      </c>
    </row>
    <row r="6" spans="1:28" x14ac:dyDescent="0.2">
      <c r="A6" s="15" t="s">
        <v>13</v>
      </c>
      <c r="B6" s="16" t="s">
        <v>14</v>
      </c>
      <c r="C6" s="23">
        <v>35.71</v>
      </c>
      <c r="D6" s="20">
        <v>30.95</v>
      </c>
      <c r="E6" s="21">
        <v>33.33</v>
      </c>
      <c r="F6" s="17">
        <v>0</v>
      </c>
      <c r="G6" s="18">
        <v>0</v>
      </c>
      <c r="H6" s="19">
        <v>0</v>
      </c>
      <c r="I6" s="23">
        <v>76.38</v>
      </c>
      <c r="J6" s="20">
        <v>14.37</v>
      </c>
      <c r="K6" s="21">
        <v>9.26</v>
      </c>
      <c r="L6" s="17">
        <v>0</v>
      </c>
      <c r="M6" s="18">
        <v>0</v>
      </c>
      <c r="N6" s="19">
        <v>0</v>
      </c>
      <c r="O6" s="20">
        <v>45.05</v>
      </c>
      <c r="P6" s="20">
        <v>28.83</v>
      </c>
      <c r="Q6" s="21">
        <v>26.13</v>
      </c>
    </row>
    <row r="7" spans="1:28" x14ac:dyDescent="0.2">
      <c r="A7" s="22"/>
      <c r="B7" s="16" t="s">
        <v>15</v>
      </c>
      <c r="C7" s="23">
        <v>81.2</v>
      </c>
      <c r="D7" s="20">
        <v>17.09</v>
      </c>
      <c r="E7" s="21">
        <v>1.71</v>
      </c>
      <c r="F7" s="17">
        <v>0</v>
      </c>
      <c r="G7" s="18">
        <v>0</v>
      </c>
      <c r="H7" s="19">
        <v>0</v>
      </c>
      <c r="I7" s="23">
        <v>51.23</v>
      </c>
      <c r="J7" s="20">
        <v>27.45</v>
      </c>
      <c r="K7" s="21">
        <v>21.33</v>
      </c>
      <c r="L7" s="17">
        <v>0</v>
      </c>
      <c r="M7" s="18">
        <v>0</v>
      </c>
      <c r="N7" s="19">
        <v>0</v>
      </c>
      <c r="O7" s="20">
        <v>55.36</v>
      </c>
      <c r="P7" s="20">
        <v>33.93</v>
      </c>
      <c r="Q7" s="21">
        <v>10.71</v>
      </c>
    </row>
    <row r="8" spans="1:28" x14ac:dyDescent="0.2">
      <c r="A8" s="15" t="s">
        <v>16</v>
      </c>
      <c r="B8" s="16" t="s">
        <v>17</v>
      </c>
      <c r="C8" s="23">
        <v>41.84</v>
      </c>
      <c r="D8" s="20">
        <v>48.98</v>
      </c>
      <c r="E8" s="21">
        <v>9.18</v>
      </c>
      <c r="F8" s="20">
        <v>28.57</v>
      </c>
      <c r="G8" s="20">
        <v>42.86</v>
      </c>
      <c r="H8" s="21">
        <v>28.57</v>
      </c>
      <c r="I8" s="23">
        <v>70.3</v>
      </c>
      <c r="J8" s="20">
        <v>21.01</v>
      </c>
      <c r="K8" s="21">
        <v>8.6999999999999993</v>
      </c>
      <c r="L8" s="17">
        <v>0</v>
      </c>
      <c r="M8" s="18">
        <v>0</v>
      </c>
      <c r="N8" s="19">
        <v>0</v>
      </c>
      <c r="O8" s="20">
        <v>36.130000000000003</v>
      </c>
      <c r="P8" s="20">
        <v>31.93</v>
      </c>
      <c r="Q8" s="21">
        <v>31.93</v>
      </c>
    </row>
    <row r="9" spans="1:28" x14ac:dyDescent="0.2">
      <c r="A9" s="22"/>
      <c r="B9" s="16" t="s">
        <v>18</v>
      </c>
      <c r="C9" s="23">
        <v>41.18</v>
      </c>
      <c r="D9" s="20">
        <v>45.1</v>
      </c>
      <c r="E9" s="21">
        <v>13.73</v>
      </c>
      <c r="F9" s="17">
        <v>0</v>
      </c>
      <c r="G9" s="18">
        <v>0</v>
      </c>
      <c r="H9" s="19">
        <v>0</v>
      </c>
      <c r="I9" s="23">
        <v>53.93</v>
      </c>
      <c r="J9" s="20">
        <v>14.31</v>
      </c>
      <c r="K9" s="21">
        <v>31.76</v>
      </c>
      <c r="L9" s="17">
        <v>0</v>
      </c>
      <c r="M9" s="18">
        <v>0</v>
      </c>
      <c r="N9" s="19">
        <v>0</v>
      </c>
      <c r="O9" s="20">
        <v>45</v>
      </c>
      <c r="P9" s="20">
        <v>26.67</v>
      </c>
      <c r="Q9" s="21">
        <v>28.33</v>
      </c>
    </row>
    <row r="10" spans="1:28" x14ac:dyDescent="0.2">
      <c r="A10" s="15" t="s">
        <v>19</v>
      </c>
      <c r="B10" s="16" t="s">
        <v>20</v>
      </c>
      <c r="C10" s="23">
        <v>63.43</v>
      </c>
      <c r="D10" s="20">
        <v>25.37</v>
      </c>
      <c r="E10" s="21">
        <v>11.19</v>
      </c>
      <c r="F10" s="17">
        <v>0</v>
      </c>
      <c r="G10" s="18">
        <v>0</v>
      </c>
      <c r="H10" s="19">
        <v>0</v>
      </c>
      <c r="I10" s="23">
        <v>53.93</v>
      </c>
      <c r="J10" s="20">
        <v>21.3</v>
      </c>
      <c r="K10" s="21">
        <v>24.77</v>
      </c>
      <c r="L10" s="20">
        <v>100</v>
      </c>
      <c r="M10" s="20">
        <v>0</v>
      </c>
      <c r="N10" s="21">
        <v>0</v>
      </c>
      <c r="O10" s="20">
        <v>75.510000000000005</v>
      </c>
      <c r="P10" s="20">
        <v>4.08</v>
      </c>
      <c r="Q10" s="21">
        <v>20.41</v>
      </c>
    </row>
    <row r="11" spans="1:28" x14ac:dyDescent="0.2">
      <c r="A11" s="22"/>
      <c r="B11" s="16" t="s">
        <v>21</v>
      </c>
      <c r="C11" s="17">
        <v>0</v>
      </c>
      <c r="D11" s="18">
        <v>0</v>
      </c>
      <c r="E11" s="19">
        <v>0</v>
      </c>
      <c r="F11" s="17">
        <v>0</v>
      </c>
      <c r="G11" s="18">
        <v>0</v>
      </c>
      <c r="H11" s="19">
        <v>0</v>
      </c>
      <c r="I11" s="23">
        <v>62.1</v>
      </c>
      <c r="J11" s="20">
        <v>29.93</v>
      </c>
      <c r="K11" s="21">
        <v>7.97</v>
      </c>
      <c r="L11" s="20">
        <v>100</v>
      </c>
      <c r="M11" s="20">
        <v>0</v>
      </c>
      <c r="N11" s="21">
        <v>0</v>
      </c>
      <c r="O11" s="20">
        <v>100</v>
      </c>
      <c r="P11" s="20">
        <v>0</v>
      </c>
      <c r="Q11" s="21">
        <v>0</v>
      </c>
    </row>
    <row r="12" spans="1:28" x14ac:dyDescent="0.2">
      <c r="A12" s="15" t="s">
        <v>22</v>
      </c>
      <c r="B12" s="16" t="s">
        <v>23</v>
      </c>
      <c r="C12" s="23">
        <v>80.3</v>
      </c>
      <c r="D12" s="20">
        <v>11.59</v>
      </c>
      <c r="E12" s="21">
        <v>8.11</v>
      </c>
      <c r="F12" s="17">
        <v>0</v>
      </c>
      <c r="G12" s="18">
        <v>0</v>
      </c>
      <c r="H12" s="19">
        <v>0</v>
      </c>
      <c r="I12" s="23">
        <v>47.01</v>
      </c>
      <c r="J12" s="20">
        <v>10.58</v>
      </c>
      <c r="K12" s="21">
        <v>42.41</v>
      </c>
      <c r="L12" s="17">
        <v>0</v>
      </c>
      <c r="M12" s="18">
        <v>0</v>
      </c>
      <c r="N12" s="19">
        <v>0</v>
      </c>
      <c r="O12" s="20">
        <v>52.29</v>
      </c>
      <c r="P12" s="20">
        <v>20.92</v>
      </c>
      <c r="Q12" s="21">
        <v>26.8</v>
      </c>
    </row>
    <row r="13" spans="1:28" x14ac:dyDescent="0.2">
      <c r="A13" s="22"/>
      <c r="B13" s="16" t="s">
        <v>24</v>
      </c>
      <c r="C13" s="23">
        <v>28.57</v>
      </c>
      <c r="D13" s="20">
        <v>57.14</v>
      </c>
      <c r="E13" s="21">
        <v>14.29</v>
      </c>
      <c r="F13" s="18">
        <v>0</v>
      </c>
      <c r="G13" s="18">
        <v>0</v>
      </c>
      <c r="H13" s="19">
        <v>0</v>
      </c>
      <c r="I13" s="23">
        <v>48.21</v>
      </c>
      <c r="J13" s="20">
        <v>21.03</v>
      </c>
      <c r="K13" s="21">
        <v>30.77</v>
      </c>
      <c r="L13" s="20">
        <v>100</v>
      </c>
      <c r="M13" s="20">
        <v>0</v>
      </c>
      <c r="N13" s="21">
        <v>0</v>
      </c>
      <c r="O13" s="20">
        <v>65.52</v>
      </c>
      <c r="P13" s="20">
        <v>10.34</v>
      </c>
      <c r="Q13" s="21">
        <v>24.14</v>
      </c>
    </row>
    <row r="14" spans="1:28" x14ac:dyDescent="0.2">
      <c r="A14" s="15" t="s">
        <v>26</v>
      </c>
      <c r="B14" s="16" t="s">
        <v>27</v>
      </c>
      <c r="C14" s="23">
        <v>57.71</v>
      </c>
      <c r="D14" s="20">
        <v>32.020000000000003</v>
      </c>
      <c r="E14" s="21">
        <v>10.28</v>
      </c>
      <c r="F14" s="18">
        <v>0</v>
      </c>
      <c r="G14" s="18">
        <v>0</v>
      </c>
      <c r="H14" s="19">
        <v>0</v>
      </c>
      <c r="I14" s="23">
        <v>42.47</v>
      </c>
      <c r="J14" s="20">
        <v>22.45</v>
      </c>
      <c r="K14" s="21">
        <v>35.08</v>
      </c>
      <c r="L14" s="20">
        <v>100</v>
      </c>
      <c r="M14" s="20">
        <v>0</v>
      </c>
      <c r="N14" s="21">
        <v>0</v>
      </c>
      <c r="O14" s="20">
        <v>55.56</v>
      </c>
      <c r="P14" s="20">
        <v>38.89</v>
      </c>
      <c r="Q14" s="21">
        <v>5.56</v>
      </c>
    </row>
    <row r="15" spans="1:28" x14ac:dyDescent="0.2">
      <c r="A15" s="24"/>
      <c r="B15" s="16" t="s">
        <v>28</v>
      </c>
      <c r="C15" s="17">
        <v>0</v>
      </c>
      <c r="D15" s="18">
        <v>0</v>
      </c>
      <c r="E15" s="19">
        <v>0</v>
      </c>
      <c r="F15" s="18">
        <v>0</v>
      </c>
      <c r="G15" s="18">
        <v>0</v>
      </c>
      <c r="H15" s="19">
        <v>0</v>
      </c>
      <c r="I15" s="23">
        <v>38.92</v>
      </c>
      <c r="J15" s="20">
        <v>31.27</v>
      </c>
      <c r="K15" s="21">
        <v>29.82</v>
      </c>
      <c r="L15" s="20">
        <v>100</v>
      </c>
      <c r="M15" s="20">
        <v>0</v>
      </c>
      <c r="N15" s="21">
        <v>0</v>
      </c>
      <c r="O15" s="20">
        <v>74.19</v>
      </c>
      <c r="P15" s="20">
        <v>10.75</v>
      </c>
      <c r="Q15" s="21">
        <v>15.05</v>
      </c>
    </row>
    <row r="16" spans="1:28" s="30" customFormat="1" x14ac:dyDescent="0.2">
      <c r="A16" s="25" t="s">
        <v>29</v>
      </c>
      <c r="B16" s="16" t="s">
        <v>30</v>
      </c>
      <c r="C16" s="23">
        <v>90.91</v>
      </c>
      <c r="D16" s="20">
        <v>0.57999999999999996</v>
      </c>
      <c r="E16" s="21">
        <v>8.51</v>
      </c>
      <c r="F16" s="18">
        <v>0</v>
      </c>
      <c r="G16" s="18">
        <v>0</v>
      </c>
      <c r="H16" s="19">
        <v>0</v>
      </c>
      <c r="I16" s="26">
        <v>79.27</v>
      </c>
      <c r="J16" s="27">
        <v>7.09</v>
      </c>
      <c r="K16" s="28">
        <v>13.65</v>
      </c>
      <c r="L16" s="27">
        <v>100</v>
      </c>
      <c r="M16" s="27">
        <v>0</v>
      </c>
      <c r="N16" s="28">
        <v>0</v>
      </c>
      <c r="O16" s="40">
        <v>100</v>
      </c>
      <c r="P16" s="40">
        <v>0</v>
      </c>
      <c r="Q16" s="44">
        <v>0</v>
      </c>
      <c r="R16" s="90"/>
      <c r="S16" s="90"/>
      <c r="T16" s="90"/>
      <c r="U16" s="90"/>
      <c r="V16" s="90"/>
      <c r="W16" s="90"/>
      <c r="X16" s="90"/>
      <c r="Y16" s="90"/>
      <c r="Z16" s="90"/>
      <c r="AA16" s="90"/>
      <c r="AB16" s="90"/>
    </row>
    <row r="17" spans="1:28" s="32" customFormat="1" x14ac:dyDescent="0.2">
      <c r="A17" s="31"/>
      <c r="B17" s="16" t="s">
        <v>31</v>
      </c>
      <c r="C17" s="23">
        <v>78.84</v>
      </c>
      <c r="D17" s="20">
        <v>13.47</v>
      </c>
      <c r="E17" s="20">
        <v>7.69</v>
      </c>
      <c r="F17" s="23">
        <v>81.97</v>
      </c>
      <c r="G17" s="20">
        <v>9.84</v>
      </c>
      <c r="H17" s="21">
        <v>8.1999999999999993</v>
      </c>
      <c r="I17" s="26">
        <v>68.03</v>
      </c>
      <c r="J17" s="27">
        <v>18.03</v>
      </c>
      <c r="K17" s="28">
        <v>13.95</v>
      </c>
      <c r="L17" s="27">
        <v>66.27</v>
      </c>
      <c r="M17" s="27">
        <v>29.29</v>
      </c>
      <c r="N17" s="28">
        <v>4.4400000000000004</v>
      </c>
      <c r="O17" s="20">
        <v>62.99</v>
      </c>
      <c r="P17" s="20">
        <v>26.62</v>
      </c>
      <c r="Q17" s="21">
        <v>10.39</v>
      </c>
      <c r="R17" s="90"/>
      <c r="S17" s="90"/>
      <c r="T17" s="90"/>
      <c r="U17" s="90"/>
      <c r="V17" s="90"/>
      <c r="W17" s="90"/>
      <c r="X17" s="90"/>
      <c r="Y17" s="90"/>
      <c r="Z17" s="90"/>
      <c r="AA17" s="90"/>
      <c r="AB17" s="90"/>
    </row>
    <row r="18" spans="1:28" x14ac:dyDescent="0.2">
      <c r="A18" s="15" t="s">
        <v>32</v>
      </c>
      <c r="B18" s="16" t="s">
        <v>33</v>
      </c>
      <c r="C18" s="20">
        <v>66.09</v>
      </c>
      <c r="D18" s="20">
        <v>18.2</v>
      </c>
      <c r="E18" s="21">
        <v>15.71</v>
      </c>
      <c r="F18" s="18">
        <v>0</v>
      </c>
      <c r="G18" s="18">
        <v>0</v>
      </c>
      <c r="H18" s="19">
        <v>0</v>
      </c>
      <c r="I18" s="20">
        <v>55.13</v>
      </c>
      <c r="J18" s="20">
        <v>32.369999999999997</v>
      </c>
      <c r="K18" s="21">
        <v>12.5</v>
      </c>
      <c r="L18" s="20">
        <v>100</v>
      </c>
      <c r="M18" s="20">
        <v>0</v>
      </c>
      <c r="N18" s="21">
        <v>0</v>
      </c>
      <c r="O18" s="23">
        <v>62.18</v>
      </c>
      <c r="P18" s="20">
        <v>20.51</v>
      </c>
      <c r="Q18" s="21">
        <v>17.309999999999999</v>
      </c>
    </row>
    <row r="19" spans="1:28" ht="13.5" thickBot="1" x14ac:dyDescent="0.25">
      <c r="A19" s="110"/>
      <c r="B19" s="112" t="s">
        <v>34</v>
      </c>
      <c r="C19" s="114">
        <v>66.5</v>
      </c>
      <c r="D19" s="114">
        <v>23.5</v>
      </c>
      <c r="E19" s="115">
        <v>10</v>
      </c>
      <c r="F19" s="61">
        <v>0</v>
      </c>
      <c r="G19" s="61">
        <v>0</v>
      </c>
      <c r="H19" s="62">
        <v>0</v>
      </c>
      <c r="I19" s="114">
        <v>42.3</v>
      </c>
      <c r="J19" s="114">
        <v>43.2</v>
      </c>
      <c r="K19" s="115">
        <v>14.5</v>
      </c>
      <c r="L19" s="114">
        <v>100</v>
      </c>
      <c r="M19" s="114">
        <v>0</v>
      </c>
      <c r="N19" s="115">
        <v>0</v>
      </c>
      <c r="O19" s="113">
        <v>67.2</v>
      </c>
      <c r="P19" s="114">
        <v>24</v>
      </c>
      <c r="Q19" s="115">
        <v>8.8000000000000007</v>
      </c>
    </row>
    <row r="20" spans="1:28" x14ac:dyDescent="0.2">
      <c r="A20" s="119" t="s">
        <v>102</v>
      </c>
      <c r="B20" s="120" t="s">
        <v>371</v>
      </c>
      <c r="C20" s="121">
        <v>74.95</v>
      </c>
      <c r="D20" s="122">
        <v>14.36</v>
      </c>
      <c r="E20" s="123">
        <v>10.86</v>
      </c>
      <c r="F20" s="146">
        <v>0</v>
      </c>
      <c r="G20" s="146">
        <v>0</v>
      </c>
      <c r="H20" s="147">
        <v>0</v>
      </c>
      <c r="I20" s="124">
        <v>55.19</v>
      </c>
      <c r="J20" s="125">
        <v>26.3</v>
      </c>
      <c r="K20" s="126">
        <v>18.510000000000002</v>
      </c>
      <c r="L20" s="125">
        <v>100</v>
      </c>
      <c r="M20" s="125">
        <v>0</v>
      </c>
      <c r="N20" s="126">
        <v>0</v>
      </c>
      <c r="O20" s="125">
        <v>75.58</v>
      </c>
      <c r="P20" s="125">
        <v>20.93</v>
      </c>
      <c r="Q20" s="127">
        <v>3.49</v>
      </c>
    </row>
    <row r="21" spans="1:28" x14ac:dyDescent="0.2">
      <c r="A21" s="128"/>
      <c r="B21" s="16" t="s">
        <v>372</v>
      </c>
      <c r="C21" s="23">
        <v>79.62</v>
      </c>
      <c r="D21" s="20">
        <v>10.66</v>
      </c>
      <c r="E21" s="21">
        <v>9.7200000000000006</v>
      </c>
      <c r="F21" s="18">
        <v>0</v>
      </c>
      <c r="G21" s="18">
        <v>0</v>
      </c>
      <c r="H21" s="19">
        <v>0</v>
      </c>
      <c r="I21" s="26">
        <v>76.260000000000005</v>
      </c>
      <c r="J21" s="27">
        <v>13.23</v>
      </c>
      <c r="K21" s="28">
        <v>10.51</v>
      </c>
      <c r="L21" s="27">
        <v>94.59</v>
      </c>
      <c r="M21" s="27">
        <v>5.41</v>
      </c>
      <c r="N21" s="28">
        <v>0</v>
      </c>
      <c r="O21" s="27">
        <v>75.25</v>
      </c>
      <c r="P21" s="27">
        <v>19.8</v>
      </c>
      <c r="Q21" s="139">
        <v>4.95</v>
      </c>
    </row>
    <row r="22" spans="1:28" ht="13.5" thickBot="1" x14ac:dyDescent="0.25">
      <c r="A22" s="130"/>
      <c r="B22" s="131" t="s">
        <v>387</v>
      </c>
      <c r="C22" s="162">
        <v>0</v>
      </c>
      <c r="D22" s="162">
        <v>0</v>
      </c>
      <c r="E22" s="164">
        <v>0</v>
      </c>
      <c r="F22" s="162">
        <v>0</v>
      </c>
      <c r="G22" s="162">
        <v>0</v>
      </c>
      <c r="H22" s="164">
        <v>0</v>
      </c>
      <c r="I22" s="135">
        <v>84.38</v>
      </c>
      <c r="J22" s="136">
        <v>9.3800000000000008</v>
      </c>
      <c r="K22" s="140">
        <v>6.25</v>
      </c>
      <c r="L22" s="162">
        <v>0</v>
      </c>
      <c r="M22" s="162">
        <v>0</v>
      </c>
      <c r="N22" s="164">
        <v>0</v>
      </c>
      <c r="O22" s="162">
        <v>0</v>
      </c>
      <c r="P22" s="162">
        <v>0</v>
      </c>
      <c r="Q22" s="163">
        <v>0</v>
      </c>
    </row>
    <row r="23" spans="1:28" x14ac:dyDescent="0.2">
      <c r="A23" s="179" t="s">
        <v>392</v>
      </c>
      <c r="B23" s="180" t="s">
        <v>374</v>
      </c>
      <c r="C23" s="122">
        <v>69.7</v>
      </c>
      <c r="D23" s="122">
        <v>26.6</v>
      </c>
      <c r="E23" s="123">
        <v>3.7</v>
      </c>
      <c r="F23" s="146">
        <v>0</v>
      </c>
      <c r="G23" s="146">
        <v>0</v>
      </c>
      <c r="H23" s="147">
        <v>0</v>
      </c>
      <c r="I23" s="125">
        <v>60.78</v>
      </c>
      <c r="J23" s="125">
        <v>37.25</v>
      </c>
      <c r="K23" s="126">
        <v>1.96</v>
      </c>
      <c r="L23" s="125">
        <v>100</v>
      </c>
      <c r="M23" s="125">
        <v>0</v>
      </c>
      <c r="N23" s="126">
        <v>0</v>
      </c>
      <c r="O23" s="216">
        <v>68.459999999999994</v>
      </c>
      <c r="P23" s="216">
        <v>26.15</v>
      </c>
      <c r="Q23" s="127">
        <v>5.38</v>
      </c>
    </row>
    <row r="24" spans="1:28" x14ac:dyDescent="0.2">
      <c r="A24" s="184"/>
      <c r="B24" s="31" t="s">
        <v>376</v>
      </c>
      <c r="C24" s="114"/>
      <c r="D24" s="20"/>
      <c r="E24" s="21"/>
      <c r="F24" s="20"/>
      <c r="G24" s="20"/>
      <c r="H24" s="21"/>
      <c r="I24" s="38"/>
      <c r="J24" s="38"/>
      <c r="K24" s="39"/>
      <c r="L24" s="38"/>
      <c r="M24" s="38"/>
      <c r="N24" s="39"/>
      <c r="O24" s="45"/>
      <c r="P24" s="45"/>
      <c r="Q24" s="139"/>
    </row>
    <row r="25" spans="1:28" ht="13.5" thickBot="1" x14ac:dyDescent="0.25">
      <c r="A25" s="186"/>
      <c r="B25" s="187" t="s">
        <v>393</v>
      </c>
      <c r="C25" s="133"/>
      <c r="D25" s="203"/>
      <c r="E25" s="207"/>
      <c r="F25" s="203"/>
      <c r="G25" s="203"/>
      <c r="H25" s="207"/>
      <c r="I25" s="203"/>
      <c r="J25" s="203"/>
      <c r="K25" s="207"/>
      <c r="L25" s="166"/>
      <c r="M25" s="166"/>
      <c r="N25" s="167"/>
      <c r="O25" s="209"/>
      <c r="P25" s="209"/>
      <c r="Q25" s="211"/>
    </row>
    <row r="26" spans="1:28" x14ac:dyDescent="0.2">
      <c r="I26" s="33"/>
      <c r="J26" s="33"/>
      <c r="K26" s="33"/>
      <c r="L26" s="33"/>
      <c r="M26" s="33"/>
      <c r="N26" s="33"/>
    </row>
    <row r="27" spans="1:28" x14ac:dyDescent="0.2">
      <c r="I27" s="33"/>
      <c r="J27" s="33"/>
      <c r="K27" s="33"/>
      <c r="L27" s="33"/>
      <c r="M27" s="33"/>
      <c r="N27" s="33"/>
    </row>
    <row r="28" spans="1:28" x14ac:dyDescent="0.2">
      <c r="I28" s="33"/>
      <c r="J28" s="33"/>
      <c r="K28" s="33"/>
      <c r="L28" s="33"/>
      <c r="M28" s="33"/>
      <c r="N28" s="33"/>
    </row>
    <row r="29" spans="1:28" x14ac:dyDescent="0.2">
      <c r="I29" s="33"/>
      <c r="J29" s="33"/>
      <c r="K29" s="33"/>
      <c r="L29" s="33"/>
      <c r="M29" s="33"/>
      <c r="N29" s="33"/>
    </row>
    <row r="31" spans="1:28" x14ac:dyDescent="0.2">
      <c r="C31" s="35" t="s">
        <v>35</v>
      </c>
      <c r="D31" s="35"/>
      <c r="E31" s="36"/>
      <c r="F31" s="36"/>
      <c r="G31" s="36"/>
      <c r="H31" s="36"/>
      <c r="I31" s="36"/>
      <c r="J31" s="36"/>
      <c r="K31" s="36"/>
      <c r="L31" s="36"/>
      <c r="M31" s="36"/>
      <c r="N31" s="36"/>
    </row>
    <row r="32" spans="1:28" x14ac:dyDescent="0.2">
      <c r="C32" s="35" t="s">
        <v>36</v>
      </c>
      <c r="D32" s="36"/>
      <c r="E32" s="36"/>
      <c r="F32" s="36"/>
      <c r="G32" s="36"/>
      <c r="H32" s="36"/>
      <c r="I32" s="36"/>
      <c r="J32" s="36"/>
      <c r="K32" s="36"/>
      <c r="L32" s="36"/>
      <c r="M32" s="36"/>
      <c r="N32" s="36"/>
    </row>
  </sheetData>
  <mergeCells count="5">
    <mergeCell ref="C4:E4"/>
    <mergeCell ref="F4:H4"/>
    <mergeCell ref="I4:K4"/>
    <mergeCell ref="L4:N4"/>
    <mergeCell ref="O4:Q4"/>
  </mergeCells>
  <phoneticPr fontId="4"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W31"/>
  <sheetViews>
    <sheetView workbookViewId="0">
      <pane xSplit="2" ySplit="5" topLeftCell="J6" activePane="bottomRight" state="frozen"/>
      <selection pane="topRight" activeCell="C1" sqref="C1"/>
      <selection pane="bottomLeft" activeCell="A6" sqref="A6"/>
      <selection pane="bottomRight" activeCell="T25" sqref="T25"/>
    </sheetView>
  </sheetViews>
  <sheetFormatPr defaultColWidth="11" defaultRowHeight="12.75" x14ac:dyDescent="0.2"/>
  <cols>
    <col min="1" max="2" width="11" style="9"/>
    <col min="3" max="32" width="8.375" style="10" customWidth="1"/>
    <col min="33" max="16384" width="11" style="9"/>
  </cols>
  <sheetData>
    <row r="1" spans="1:49" x14ac:dyDescent="0.2">
      <c r="A1" s="8" t="s">
        <v>322</v>
      </c>
    </row>
    <row r="2" spans="1:49" x14ac:dyDescent="0.2">
      <c r="A2" s="8" t="s">
        <v>323</v>
      </c>
    </row>
    <row r="4" spans="1:49" ht="111.95" customHeight="1" x14ac:dyDescent="0.2">
      <c r="C4" s="244" t="s">
        <v>324</v>
      </c>
      <c r="D4" s="245"/>
      <c r="E4" s="246"/>
      <c r="F4" s="247" t="s">
        <v>325</v>
      </c>
      <c r="G4" s="245"/>
      <c r="H4" s="246"/>
      <c r="I4" s="244" t="s">
        <v>326</v>
      </c>
      <c r="J4" s="245"/>
      <c r="K4" s="246"/>
      <c r="L4" s="247" t="s">
        <v>327</v>
      </c>
      <c r="M4" s="245"/>
      <c r="N4" s="246"/>
      <c r="O4" s="244" t="s">
        <v>328</v>
      </c>
      <c r="P4" s="245"/>
      <c r="Q4" s="246"/>
      <c r="R4" s="247" t="s">
        <v>329</v>
      </c>
      <c r="S4" s="245"/>
      <c r="T4" s="246"/>
      <c r="U4" s="244" t="s">
        <v>330</v>
      </c>
      <c r="V4" s="245"/>
      <c r="W4" s="246"/>
      <c r="X4" s="247" t="s">
        <v>331</v>
      </c>
      <c r="Y4" s="245"/>
      <c r="Z4" s="246"/>
      <c r="AA4" s="244" t="s">
        <v>332</v>
      </c>
      <c r="AB4" s="245"/>
      <c r="AC4" s="246"/>
      <c r="AD4" s="247" t="s">
        <v>333</v>
      </c>
      <c r="AE4" s="245"/>
      <c r="AF4" s="246"/>
    </row>
    <row r="5" spans="1:49"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2" t="s">
        <v>10</v>
      </c>
      <c r="V5" s="13" t="s">
        <v>11</v>
      </c>
      <c r="W5" s="14" t="s">
        <v>12</v>
      </c>
      <c r="X5" s="13" t="s">
        <v>10</v>
      </c>
      <c r="Y5" s="13" t="s">
        <v>11</v>
      </c>
      <c r="Z5" s="14" t="s">
        <v>12</v>
      </c>
      <c r="AA5" s="12" t="s">
        <v>10</v>
      </c>
      <c r="AB5" s="13" t="s">
        <v>11</v>
      </c>
      <c r="AC5" s="14" t="s">
        <v>12</v>
      </c>
      <c r="AD5" s="13" t="s">
        <v>10</v>
      </c>
      <c r="AE5" s="13" t="s">
        <v>11</v>
      </c>
      <c r="AF5" s="14" t="s">
        <v>12</v>
      </c>
    </row>
    <row r="6" spans="1:49" x14ac:dyDescent="0.2">
      <c r="A6" s="15" t="s">
        <v>13</v>
      </c>
      <c r="B6" s="16" t="s">
        <v>14</v>
      </c>
      <c r="C6" s="23">
        <v>43.9</v>
      </c>
      <c r="D6" s="20">
        <v>41.46</v>
      </c>
      <c r="E6" s="21">
        <v>14.63</v>
      </c>
      <c r="F6" s="20">
        <v>26.92</v>
      </c>
      <c r="G6" s="20">
        <v>73.08</v>
      </c>
      <c r="H6" s="21">
        <v>0</v>
      </c>
      <c r="I6" s="17">
        <v>0</v>
      </c>
      <c r="J6" s="18">
        <v>0</v>
      </c>
      <c r="K6" s="19">
        <v>0</v>
      </c>
      <c r="L6" s="20">
        <v>30.77</v>
      </c>
      <c r="M6" s="20">
        <v>61.54</v>
      </c>
      <c r="N6" s="21">
        <v>7.69</v>
      </c>
      <c r="O6" s="17">
        <v>0</v>
      </c>
      <c r="P6" s="18">
        <v>0</v>
      </c>
      <c r="Q6" s="19">
        <v>0</v>
      </c>
      <c r="R6" s="17">
        <v>0</v>
      </c>
      <c r="S6" s="18">
        <v>0</v>
      </c>
      <c r="T6" s="19">
        <v>0</v>
      </c>
      <c r="U6" s="17">
        <v>0</v>
      </c>
      <c r="V6" s="18">
        <v>0</v>
      </c>
      <c r="W6" s="19">
        <v>0</v>
      </c>
      <c r="X6" s="17">
        <v>0</v>
      </c>
      <c r="Y6" s="18">
        <v>0</v>
      </c>
      <c r="Z6" s="19">
        <v>0</v>
      </c>
      <c r="AA6" s="17">
        <v>0</v>
      </c>
      <c r="AB6" s="18">
        <v>0</v>
      </c>
      <c r="AC6" s="19">
        <v>0</v>
      </c>
      <c r="AD6" s="17">
        <v>0</v>
      </c>
      <c r="AE6" s="18">
        <v>0</v>
      </c>
      <c r="AF6" s="19">
        <v>0</v>
      </c>
    </row>
    <row r="7" spans="1:49" x14ac:dyDescent="0.2">
      <c r="A7" s="22"/>
      <c r="B7" s="16" t="s">
        <v>15</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v>0</v>
      </c>
      <c r="Y7" s="18">
        <v>0</v>
      </c>
      <c r="Z7" s="19">
        <v>0</v>
      </c>
      <c r="AA7" s="17">
        <v>0</v>
      </c>
      <c r="AB7" s="18">
        <v>0</v>
      </c>
      <c r="AC7" s="19">
        <v>0</v>
      </c>
      <c r="AD7" s="17">
        <v>0</v>
      </c>
      <c r="AE7" s="18">
        <v>0</v>
      </c>
      <c r="AF7" s="19">
        <v>0</v>
      </c>
    </row>
    <row r="8" spans="1:49" x14ac:dyDescent="0.2">
      <c r="A8" s="15" t="s">
        <v>16</v>
      </c>
      <c r="B8" s="16" t="s">
        <v>17</v>
      </c>
      <c r="C8" s="23">
        <v>55.56</v>
      </c>
      <c r="D8" s="20">
        <v>28.57</v>
      </c>
      <c r="E8" s="21">
        <v>15.87</v>
      </c>
      <c r="F8" s="20">
        <v>53.97</v>
      </c>
      <c r="G8" s="20">
        <v>31.75</v>
      </c>
      <c r="H8" s="21">
        <v>14.29</v>
      </c>
      <c r="I8" s="23">
        <v>45.45</v>
      </c>
      <c r="J8" s="20">
        <v>52.73</v>
      </c>
      <c r="K8" s="21">
        <v>1.82</v>
      </c>
      <c r="L8" s="20">
        <v>49.32</v>
      </c>
      <c r="M8" s="20">
        <v>47.95</v>
      </c>
      <c r="N8" s="21">
        <v>2.74</v>
      </c>
      <c r="O8" s="17">
        <v>0</v>
      </c>
      <c r="P8" s="18">
        <v>0</v>
      </c>
      <c r="Q8" s="19">
        <v>0</v>
      </c>
      <c r="R8" s="17">
        <v>0</v>
      </c>
      <c r="S8" s="18">
        <v>0</v>
      </c>
      <c r="T8" s="19">
        <v>0</v>
      </c>
      <c r="U8" s="17">
        <v>0</v>
      </c>
      <c r="V8" s="18">
        <v>0</v>
      </c>
      <c r="W8" s="19">
        <v>0</v>
      </c>
      <c r="X8" s="17">
        <v>0</v>
      </c>
      <c r="Y8" s="18">
        <v>0</v>
      </c>
      <c r="Z8" s="19">
        <v>0</v>
      </c>
      <c r="AA8" s="17">
        <v>0</v>
      </c>
      <c r="AB8" s="18">
        <v>0</v>
      </c>
      <c r="AC8" s="19">
        <v>0</v>
      </c>
      <c r="AD8" s="20">
        <v>52.78</v>
      </c>
      <c r="AE8" s="20">
        <v>31.48</v>
      </c>
      <c r="AF8" s="21">
        <v>15.74</v>
      </c>
    </row>
    <row r="9" spans="1:49" x14ac:dyDescent="0.2">
      <c r="A9" s="22"/>
      <c r="B9" s="16" t="s">
        <v>18</v>
      </c>
      <c r="C9" s="23">
        <v>60.12</v>
      </c>
      <c r="D9" s="20">
        <v>22.7</v>
      </c>
      <c r="E9" s="21">
        <v>17.18</v>
      </c>
      <c r="F9" s="20">
        <v>61.22</v>
      </c>
      <c r="G9" s="20">
        <v>25.85</v>
      </c>
      <c r="H9" s="21">
        <v>12.93</v>
      </c>
      <c r="I9" s="17">
        <v>0</v>
      </c>
      <c r="J9" s="18">
        <v>0</v>
      </c>
      <c r="K9" s="19">
        <v>0</v>
      </c>
      <c r="L9" s="20">
        <v>18.75</v>
      </c>
      <c r="M9" s="20">
        <v>50</v>
      </c>
      <c r="N9" s="21">
        <v>31.25</v>
      </c>
      <c r="O9" s="23">
        <v>100</v>
      </c>
      <c r="P9" s="20">
        <v>0</v>
      </c>
      <c r="Q9" s="21">
        <v>0</v>
      </c>
      <c r="R9" s="17">
        <v>0</v>
      </c>
      <c r="S9" s="18">
        <v>0</v>
      </c>
      <c r="T9" s="19">
        <v>0</v>
      </c>
      <c r="U9" s="17">
        <v>0</v>
      </c>
      <c r="V9" s="18">
        <v>0</v>
      </c>
      <c r="W9" s="19">
        <v>0</v>
      </c>
      <c r="X9" s="20">
        <v>58.33</v>
      </c>
      <c r="Y9" s="20">
        <v>28.57</v>
      </c>
      <c r="Z9" s="21">
        <v>13.1</v>
      </c>
      <c r="AA9" s="17">
        <v>0</v>
      </c>
      <c r="AB9" s="18">
        <v>0</v>
      </c>
      <c r="AC9" s="19">
        <v>0</v>
      </c>
      <c r="AD9" s="20">
        <v>70.34</v>
      </c>
      <c r="AE9" s="20">
        <v>18.64</v>
      </c>
      <c r="AF9" s="21">
        <v>11.02</v>
      </c>
    </row>
    <row r="10" spans="1:49" x14ac:dyDescent="0.2">
      <c r="A10" s="15" t="s">
        <v>19</v>
      </c>
      <c r="B10" s="16" t="s">
        <v>20</v>
      </c>
      <c r="C10" s="23">
        <v>47.75</v>
      </c>
      <c r="D10" s="20">
        <v>50.45</v>
      </c>
      <c r="E10" s="21">
        <v>1.8</v>
      </c>
      <c r="F10" s="20">
        <v>29.48</v>
      </c>
      <c r="G10" s="20">
        <v>69.03</v>
      </c>
      <c r="H10" s="21">
        <v>1.49</v>
      </c>
      <c r="I10" s="23">
        <v>15.94</v>
      </c>
      <c r="J10" s="20">
        <v>83.09</v>
      </c>
      <c r="K10" s="21">
        <v>0.97</v>
      </c>
      <c r="L10" s="20">
        <v>13.15</v>
      </c>
      <c r="M10" s="20">
        <v>84.06</v>
      </c>
      <c r="N10" s="21">
        <v>2.79</v>
      </c>
      <c r="O10" s="23">
        <v>35.54</v>
      </c>
      <c r="P10" s="20">
        <v>57.14</v>
      </c>
      <c r="Q10" s="21">
        <v>7.32</v>
      </c>
      <c r="R10" s="17">
        <v>0</v>
      </c>
      <c r="S10" s="18">
        <v>0</v>
      </c>
      <c r="T10" s="19">
        <v>0</v>
      </c>
      <c r="U10" s="23">
        <v>4</v>
      </c>
      <c r="V10" s="20">
        <v>96</v>
      </c>
      <c r="W10" s="21">
        <v>0</v>
      </c>
      <c r="X10" s="20">
        <v>36</v>
      </c>
      <c r="Y10" s="20">
        <v>64</v>
      </c>
      <c r="Z10" s="21">
        <v>0</v>
      </c>
      <c r="AA10" s="23">
        <v>33.14</v>
      </c>
      <c r="AB10" s="20">
        <v>60.36</v>
      </c>
      <c r="AC10" s="21">
        <v>6.51</v>
      </c>
      <c r="AD10" s="20">
        <v>47.65</v>
      </c>
      <c r="AE10" s="20">
        <v>47.09</v>
      </c>
      <c r="AF10" s="21">
        <v>5.26</v>
      </c>
      <c r="AG10" s="90"/>
      <c r="AH10" s="90"/>
      <c r="AI10" s="90"/>
      <c r="AJ10" s="90"/>
      <c r="AK10" s="90"/>
      <c r="AL10" s="90"/>
      <c r="AM10" s="90"/>
      <c r="AN10" s="90"/>
      <c r="AO10" s="90"/>
      <c r="AP10" s="90"/>
      <c r="AQ10" s="90"/>
      <c r="AR10" s="90"/>
      <c r="AS10" s="90"/>
      <c r="AT10" s="90"/>
      <c r="AU10" s="90"/>
      <c r="AV10" s="90"/>
      <c r="AW10" s="90"/>
    </row>
    <row r="11" spans="1:49" x14ac:dyDescent="0.2">
      <c r="A11" s="22"/>
      <c r="B11" s="16" t="s">
        <v>21</v>
      </c>
      <c r="C11" s="23">
        <v>75.94</v>
      </c>
      <c r="D11" s="20">
        <v>12.83</v>
      </c>
      <c r="E11" s="21">
        <v>11.23</v>
      </c>
      <c r="F11" s="20">
        <v>78.239999999999995</v>
      </c>
      <c r="G11" s="20">
        <v>11.92</v>
      </c>
      <c r="H11" s="21">
        <v>9.84</v>
      </c>
      <c r="I11" s="17">
        <v>0</v>
      </c>
      <c r="J11" s="18">
        <v>0</v>
      </c>
      <c r="K11" s="19">
        <v>0</v>
      </c>
      <c r="L11" s="20">
        <v>82.86</v>
      </c>
      <c r="M11" s="20">
        <v>14.29</v>
      </c>
      <c r="N11" s="21">
        <v>2.86</v>
      </c>
      <c r="O11" s="23">
        <v>66.84</v>
      </c>
      <c r="P11" s="20">
        <v>20.41</v>
      </c>
      <c r="Q11" s="21">
        <v>12.76</v>
      </c>
      <c r="R11" s="17">
        <v>0</v>
      </c>
      <c r="S11" s="18">
        <v>0</v>
      </c>
      <c r="T11" s="19">
        <v>0</v>
      </c>
      <c r="U11" s="23">
        <v>65.52</v>
      </c>
      <c r="V11" s="20">
        <v>20.69</v>
      </c>
      <c r="W11" s="21">
        <v>13.79</v>
      </c>
      <c r="X11" s="20">
        <v>86.06</v>
      </c>
      <c r="Y11" s="20">
        <v>4.8099999999999996</v>
      </c>
      <c r="Z11" s="21">
        <v>9.1300000000000008</v>
      </c>
      <c r="AA11" s="23">
        <v>65.52</v>
      </c>
      <c r="AB11" s="20">
        <v>20.69</v>
      </c>
      <c r="AC11" s="21">
        <v>13.79</v>
      </c>
      <c r="AD11" s="20">
        <v>80.209999999999994</v>
      </c>
      <c r="AE11" s="20">
        <v>10.43</v>
      </c>
      <c r="AF11" s="21">
        <v>9.36</v>
      </c>
      <c r="AG11" s="90"/>
      <c r="AH11" s="90"/>
      <c r="AI11" s="90"/>
      <c r="AJ11" s="90"/>
      <c r="AK11" s="90"/>
      <c r="AL11" s="90"/>
      <c r="AM11" s="90"/>
      <c r="AN11" s="90"/>
      <c r="AO11" s="90"/>
      <c r="AP11" s="90"/>
      <c r="AQ11" s="90"/>
      <c r="AR11" s="90"/>
      <c r="AS11" s="90"/>
      <c r="AT11" s="90"/>
      <c r="AU11" s="90"/>
      <c r="AV11" s="90"/>
      <c r="AW11" s="90"/>
    </row>
    <row r="12" spans="1:49" x14ac:dyDescent="0.2">
      <c r="A12" s="15" t="s">
        <v>22</v>
      </c>
      <c r="B12" s="16" t="s">
        <v>23</v>
      </c>
      <c r="C12" s="23">
        <v>58.2</v>
      </c>
      <c r="D12" s="20">
        <v>36.07</v>
      </c>
      <c r="E12" s="21">
        <v>5.74</v>
      </c>
      <c r="F12" s="20">
        <v>27.33</v>
      </c>
      <c r="G12" s="20">
        <v>70.930000000000007</v>
      </c>
      <c r="H12" s="21">
        <v>1.74</v>
      </c>
      <c r="I12" s="23">
        <v>18.5</v>
      </c>
      <c r="J12" s="20">
        <v>78.5</v>
      </c>
      <c r="K12" s="21">
        <v>3</v>
      </c>
      <c r="L12" s="20">
        <v>16.670000000000002</v>
      </c>
      <c r="M12" s="20">
        <v>80.63</v>
      </c>
      <c r="N12" s="21">
        <v>2.7</v>
      </c>
      <c r="O12" s="23">
        <v>55.21</v>
      </c>
      <c r="P12" s="20">
        <v>43.23</v>
      </c>
      <c r="Q12" s="21">
        <v>1.56</v>
      </c>
      <c r="R12" s="17">
        <v>0</v>
      </c>
      <c r="S12" s="18">
        <v>0</v>
      </c>
      <c r="T12" s="19">
        <v>0</v>
      </c>
      <c r="U12" s="23">
        <v>95.45</v>
      </c>
      <c r="V12" s="20">
        <v>0</v>
      </c>
      <c r="W12" s="21">
        <v>4.55</v>
      </c>
      <c r="X12" s="20">
        <v>89.72</v>
      </c>
      <c r="Y12" s="20">
        <v>0</v>
      </c>
      <c r="Z12" s="21">
        <v>10.28</v>
      </c>
      <c r="AA12" s="23">
        <v>58.51</v>
      </c>
      <c r="AB12" s="20">
        <v>40.43</v>
      </c>
      <c r="AC12" s="21">
        <v>1.06</v>
      </c>
      <c r="AD12" s="20">
        <v>56.93</v>
      </c>
      <c r="AE12" s="20">
        <v>40.07</v>
      </c>
      <c r="AF12" s="21">
        <v>3</v>
      </c>
      <c r="AG12" s="90"/>
      <c r="AH12" s="90"/>
      <c r="AI12" s="90"/>
      <c r="AJ12" s="90"/>
      <c r="AK12" s="90"/>
      <c r="AL12" s="90"/>
      <c r="AM12" s="90"/>
      <c r="AN12" s="90"/>
      <c r="AO12" s="90"/>
      <c r="AP12" s="90"/>
      <c r="AQ12" s="90"/>
      <c r="AR12" s="90"/>
      <c r="AS12" s="90"/>
      <c r="AT12" s="90"/>
      <c r="AU12" s="90"/>
      <c r="AV12" s="90"/>
      <c r="AW12" s="90"/>
    </row>
    <row r="13" spans="1:49" x14ac:dyDescent="0.2">
      <c r="A13" s="22"/>
      <c r="B13" s="16" t="s">
        <v>24</v>
      </c>
      <c r="C13" s="23">
        <v>55.67</v>
      </c>
      <c r="D13" s="20">
        <v>38.14</v>
      </c>
      <c r="E13" s="21">
        <v>6.19</v>
      </c>
      <c r="F13" s="20">
        <v>54.76</v>
      </c>
      <c r="G13" s="20">
        <v>38.57</v>
      </c>
      <c r="H13" s="21">
        <v>6.67</v>
      </c>
      <c r="I13" s="23">
        <v>56.67</v>
      </c>
      <c r="J13" s="20">
        <v>43.33</v>
      </c>
      <c r="K13" s="21">
        <v>0</v>
      </c>
      <c r="L13" s="20">
        <v>53.85</v>
      </c>
      <c r="M13" s="20">
        <v>40.380000000000003</v>
      </c>
      <c r="N13" s="21">
        <v>5.77</v>
      </c>
      <c r="O13" s="23">
        <v>53.52</v>
      </c>
      <c r="P13" s="20">
        <v>34.56</v>
      </c>
      <c r="Q13" s="21">
        <v>11.93</v>
      </c>
      <c r="R13" s="20">
        <v>56.67</v>
      </c>
      <c r="S13" s="20">
        <v>43.33</v>
      </c>
      <c r="T13" s="21">
        <v>0</v>
      </c>
      <c r="U13" s="23">
        <v>50</v>
      </c>
      <c r="V13" s="20">
        <v>36.366</v>
      </c>
      <c r="W13" s="21">
        <v>13.64</v>
      </c>
      <c r="X13" s="20">
        <v>53.69</v>
      </c>
      <c r="Y13" s="20">
        <v>35.57</v>
      </c>
      <c r="Z13" s="21">
        <v>10.74</v>
      </c>
      <c r="AA13" s="23">
        <v>84.56</v>
      </c>
      <c r="AB13" s="20">
        <v>11.76</v>
      </c>
      <c r="AC13" s="21">
        <v>3.68</v>
      </c>
      <c r="AD13" s="20">
        <v>55.43</v>
      </c>
      <c r="AE13" s="20">
        <v>35.659999999999997</v>
      </c>
      <c r="AF13" s="21">
        <v>8.91</v>
      </c>
      <c r="AG13" s="90"/>
      <c r="AH13" s="90"/>
      <c r="AI13" s="90"/>
      <c r="AJ13" s="90"/>
      <c r="AK13" s="90"/>
      <c r="AL13" s="90"/>
      <c r="AM13" s="90"/>
      <c r="AN13" s="90"/>
      <c r="AO13" s="90"/>
      <c r="AP13" s="90"/>
      <c r="AQ13" s="90"/>
      <c r="AR13" s="90"/>
      <c r="AS13" s="90"/>
      <c r="AT13" s="90"/>
      <c r="AU13" s="90"/>
      <c r="AV13" s="90"/>
      <c r="AW13" s="90"/>
    </row>
    <row r="14" spans="1:49" x14ac:dyDescent="0.2">
      <c r="A14" s="15" t="s">
        <v>26</v>
      </c>
      <c r="B14" s="16" t="s">
        <v>27</v>
      </c>
      <c r="C14" s="23">
        <v>74.180000000000007</v>
      </c>
      <c r="D14" s="20">
        <v>8.7899999999999991</v>
      </c>
      <c r="E14" s="21">
        <v>17.03</v>
      </c>
      <c r="F14" s="20">
        <v>60.14</v>
      </c>
      <c r="G14" s="20">
        <v>13.04</v>
      </c>
      <c r="H14" s="21">
        <v>26.81</v>
      </c>
      <c r="I14" s="23">
        <v>41.67</v>
      </c>
      <c r="J14" s="20">
        <v>50</v>
      </c>
      <c r="K14" s="21">
        <v>8.33</v>
      </c>
      <c r="L14" s="20">
        <v>44.79</v>
      </c>
      <c r="M14" s="20">
        <v>38.54</v>
      </c>
      <c r="N14" s="21">
        <v>16.670000000000002</v>
      </c>
      <c r="O14" s="23">
        <v>69.58</v>
      </c>
      <c r="P14" s="20">
        <v>12.94</v>
      </c>
      <c r="Q14" s="21">
        <v>17.48</v>
      </c>
      <c r="R14" s="20">
        <v>41.67</v>
      </c>
      <c r="S14" s="20">
        <v>50</v>
      </c>
      <c r="T14" s="21">
        <v>8.33</v>
      </c>
      <c r="U14" s="23">
        <v>45.45</v>
      </c>
      <c r="V14" s="20">
        <v>38.64</v>
      </c>
      <c r="W14" s="21">
        <v>15.91</v>
      </c>
      <c r="X14" s="20">
        <v>39.159999999999997</v>
      </c>
      <c r="Y14" s="20">
        <v>44.76</v>
      </c>
      <c r="Z14" s="21">
        <v>16.079999999999998</v>
      </c>
      <c r="AA14" s="23">
        <v>73.709999999999994</v>
      </c>
      <c r="AB14" s="20">
        <v>9.2799999999999994</v>
      </c>
      <c r="AC14" s="21">
        <v>17.010000000000002</v>
      </c>
      <c r="AD14" s="20">
        <v>66.03</v>
      </c>
      <c r="AE14" s="20">
        <v>15.24</v>
      </c>
      <c r="AF14" s="21">
        <v>18.73</v>
      </c>
      <c r="AG14" s="90"/>
      <c r="AH14" s="90"/>
      <c r="AI14" s="90"/>
      <c r="AJ14" s="90"/>
      <c r="AK14" s="90"/>
      <c r="AL14" s="90"/>
      <c r="AM14" s="90"/>
      <c r="AN14" s="90"/>
      <c r="AO14" s="90"/>
      <c r="AP14" s="90"/>
      <c r="AQ14" s="90"/>
      <c r="AR14" s="90"/>
      <c r="AS14" s="90"/>
      <c r="AT14" s="90"/>
      <c r="AU14" s="90"/>
      <c r="AV14" s="90"/>
      <c r="AW14" s="90"/>
    </row>
    <row r="15" spans="1:49" x14ac:dyDescent="0.2">
      <c r="A15" s="24"/>
      <c r="B15" s="16" t="s">
        <v>28</v>
      </c>
      <c r="C15" s="23">
        <v>75.790000000000006</v>
      </c>
      <c r="D15" s="20">
        <v>9.89</v>
      </c>
      <c r="E15" s="21">
        <v>14.32</v>
      </c>
      <c r="F15" s="20">
        <v>76.55</v>
      </c>
      <c r="G15" s="20">
        <v>9.02</v>
      </c>
      <c r="H15" s="21">
        <v>14.43</v>
      </c>
      <c r="I15" s="23">
        <v>75.650000000000006</v>
      </c>
      <c r="J15" s="20">
        <v>9.66</v>
      </c>
      <c r="K15" s="21">
        <v>14.69</v>
      </c>
      <c r="L15" s="20">
        <v>75.150000000000006</v>
      </c>
      <c r="M15" s="20">
        <v>10.49</v>
      </c>
      <c r="N15" s="21">
        <v>14.37</v>
      </c>
      <c r="O15" s="23">
        <v>75.06</v>
      </c>
      <c r="P15" s="20">
        <v>10.79</v>
      </c>
      <c r="Q15" s="21">
        <v>14.16</v>
      </c>
      <c r="R15" s="20">
        <v>76.77</v>
      </c>
      <c r="S15" s="20">
        <v>8.73</v>
      </c>
      <c r="T15" s="21">
        <v>14.5</v>
      </c>
      <c r="U15" s="23">
        <v>77.28</v>
      </c>
      <c r="V15" s="20">
        <v>8.3800000000000008</v>
      </c>
      <c r="W15" s="21">
        <v>14.34</v>
      </c>
      <c r="X15" s="20">
        <v>76.349999999999994</v>
      </c>
      <c r="Y15" s="20">
        <v>10.63</v>
      </c>
      <c r="Z15" s="21">
        <v>13.02</v>
      </c>
      <c r="AA15" s="23">
        <v>77.28</v>
      </c>
      <c r="AB15" s="20">
        <v>8.3800000000000008</v>
      </c>
      <c r="AC15" s="21">
        <v>14.34</v>
      </c>
      <c r="AD15" s="20">
        <v>77.180000000000007</v>
      </c>
      <c r="AE15" s="20">
        <v>9.06</v>
      </c>
      <c r="AF15" s="21">
        <v>13.75</v>
      </c>
      <c r="AG15" s="90"/>
      <c r="AH15" s="90"/>
      <c r="AI15" s="90"/>
      <c r="AJ15" s="90"/>
      <c r="AK15" s="90"/>
      <c r="AL15" s="90"/>
      <c r="AM15" s="90"/>
      <c r="AN15" s="90"/>
      <c r="AO15" s="90"/>
      <c r="AP15" s="90"/>
      <c r="AQ15" s="90"/>
      <c r="AR15" s="90"/>
      <c r="AS15" s="90"/>
      <c r="AT15" s="90"/>
      <c r="AU15" s="90"/>
      <c r="AV15" s="90"/>
      <c r="AW15" s="90"/>
    </row>
    <row r="16" spans="1:49" s="30" customFormat="1" x14ac:dyDescent="0.2">
      <c r="A16" s="25" t="s">
        <v>29</v>
      </c>
      <c r="B16" s="16" t="s">
        <v>30</v>
      </c>
      <c r="C16" s="23">
        <v>56.67</v>
      </c>
      <c r="D16" s="20">
        <v>21.28</v>
      </c>
      <c r="E16" s="20">
        <v>22.05</v>
      </c>
      <c r="F16" s="23">
        <v>57.35</v>
      </c>
      <c r="G16" s="20">
        <v>21.57</v>
      </c>
      <c r="H16" s="21">
        <v>21.08</v>
      </c>
      <c r="I16" s="26">
        <v>59.82</v>
      </c>
      <c r="J16" s="27">
        <v>20.53</v>
      </c>
      <c r="K16" s="28">
        <v>19.649999999999999</v>
      </c>
      <c r="L16" s="27">
        <v>58.84</v>
      </c>
      <c r="M16" s="27">
        <v>20.99</v>
      </c>
      <c r="N16" s="28">
        <v>20.170000000000002</v>
      </c>
      <c r="O16" s="43">
        <v>57.18</v>
      </c>
      <c r="P16" s="40">
        <v>21.78</v>
      </c>
      <c r="Q16" s="44">
        <v>21.04</v>
      </c>
      <c r="R16" s="40">
        <v>61.07</v>
      </c>
      <c r="S16" s="40">
        <v>20.92</v>
      </c>
      <c r="T16" s="44">
        <v>18</v>
      </c>
      <c r="U16" s="43">
        <v>60.19</v>
      </c>
      <c r="V16" s="40">
        <v>21.3</v>
      </c>
      <c r="W16" s="44">
        <v>18.52</v>
      </c>
      <c r="X16" s="40">
        <v>58.85</v>
      </c>
      <c r="Y16" s="40">
        <v>21.15</v>
      </c>
      <c r="Z16" s="44">
        <v>20</v>
      </c>
      <c r="AA16" s="43">
        <v>60.19</v>
      </c>
      <c r="AB16" s="40">
        <v>21.3</v>
      </c>
      <c r="AC16" s="44">
        <v>18.52</v>
      </c>
      <c r="AD16" s="40">
        <v>61.07</v>
      </c>
      <c r="AE16" s="40">
        <v>20.92</v>
      </c>
      <c r="AF16" s="44">
        <v>18</v>
      </c>
      <c r="AG16" s="90"/>
      <c r="AH16" s="90"/>
      <c r="AI16" s="90"/>
      <c r="AJ16" s="90"/>
      <c r="AK16" s="90"/>
      <c r="AL16" s="90"/>
      <c r="AM16" s="90"/>
      <c r="AN16" s="90"/>
      <c r="AO16" s="90"/>
      <c r="AP16" s="90"/>
      <c r="AQ16" s="90"/>
      <c r="AR16" s="90"/>
      <c r="AS16" s="90"/>
      <c r="AT16" s="90"/>
      <c r="AU16" s="90"/>
      <c r="AV16" s="90"/>
      <c r="AW16" s="90"/>
    </row>
    <row r="17" spans="1:49" s="32" customFormat="1" x14ac:dyDescent="0.2">
      <c r="A17" s="31"/>
      <c r="B17" s="16" t="s">
        <v>31</v>
      </c>
      <c r="C17" s="23">
        <v>73.02</v>
      </c>
      <c r="D17" s="20">
        <v>12.7</v>
      </c>
      <c r="E17" s="20">
        <v>14.29</v>
      </c>
      <c r="F17" s="23">
        <v>73.02</v>
      </c>
      <c r="G17" s="20">
        <v>12.7</v>
      </c>
      <c r="H17" s="21">
        <v>14.29</v>
      </c>
      <c r="I17" s="26">
        <v>66.09</v>
      </c>
      <c r="J17" s="27">
        <v>18.39</v>
      </c>
      <c r="K17" s="28">
        <v>15.52</v>
      </c>
      <c r="L17" s="27">
        <v>57.98</v>
      </c>
      <c r="M17" s="27">
        <v>28.99</v>
      </c>
      <c r="N17" s="28">
        <v>13.03</v>
      </c>
      <c r="O17" s="23">
        <v>67.92</v>
      </c>
      <c r="P17" s="20">
        <v>15.09</v>
      </c>
      <c r="Q17" s="21">
        <v>16.98</v>
      </c>
      <c r="R17" s="20">
        <v>71.08</v>
      </c>
      <c r="S17" s="20">
        <v>15.69</v>
      </c>
      <c r="T17" s="21">
        <v>13.24</v>
      </c>
      <c r="U17" s="23">
        <v>73.02</v>
      </c>
      <c r="V17" s="20">
        <v>12.7</v>
      </c>
      <c r="W17" s="21">
        <v>14.29</v>
      </c>
      <c r="X17" s="20">
        <v>74.7</v>
      </c>
      <c r="Y17" s="20">
        <v>12.53</v>
      </c>
      <c r="Z17" s="21">
        <v>12.77</v>
      </c>
      <c r="AA17" s="23">
        <v>73.02</v>
      </c>
      <c r="AB17" s="20">
        <v>12.7</v>
      </c>
      <c r="AC17" s="21">
        <v>14.29</v>
      </c>
      <c r="AD17" s="20">
        <v>74.7</v>
      </c>
      <c r="AE17" s="20">
        <v>12.53</v>
      </c>
      <c r="AF17" s="21">
        <v>12.77</v>
      </c>
      <c r="AG17" s="90"/>
      <c r="AH17" s="90"/>
      <c r="AI17" s="90"/>
      <c r="AJ17" s="90"/>
      <c r="AK17" s="90"/>
      <c r="AL17" s="90"/>
      <c r="AM17" s="90"/>
      <c r="AN17" s="90"/>
      <c r="AO17" s="90"/>
      <c r="AP17" s="90"/>
      <c r="AQ17" s="90"/>
      <c r="AR17" s="90"/>
      <c r="AS17" s="90"/>
      <c r="AT17" s="90"/>
      <c r="AU17" s="90"/>
      <c r="AV17" s="90"/>
      <c r="AW17" s="90"/>
    </row>
    <row r="18" spans="1:49" x14ac:dyDescent="0.2">
      <c r="A18" s="15" t="s">
        <v>32</v>
      </c>
      <c r="B18" s="16" t="s">
        <v>33</v>
      </c>
      <c r="C18" s="20">
        <v>72.73</v>
      </c>
      <c r="D18" s="20">
        <v>22.52</v>
      </c>
      <c r="E18" s="21">
        <v>4.75</v>
      </c>
      <c r="F18" s="23">
        <v>72.03</v>
      </c>
      <c r="G18" s="20">
        <v>22.99</v>
      </c>
      <c r="H18" s="21">
        <v>4.9800000000000004</v>
      </c>
      <c r="I18" s="20">
        <v>64.08</v>
      </c>
      <c r="J18" s="20">
        <v>30.88</v>
      </c>
      <c r="K18" s="21">
        <v>5.04</v>
      </c>
      <c r="L18" s="20">
        <v>63.77</v>
      </c>
      <c r="M18" s="20">
        <v>31.38</v>
      </c>
      <c r="N18" s="21">
        <v>4.8600000000000003</v>
      </c>
      <c r="O18" s="23">
        <v>65.12</v>
      </c>
      <c r="P18" s="20">
        <v>29.81</v>
      </c>
      <c r="Q18" s="21">
        <v>5.07</v>
      </c>
      <c r="R18" s="23">
        <v>68.7</v>
      </c>
      <c r="S18" s="20">
        <v>24.87</v>
      </c>
      <c r="T18" s="21">
        <v>6.43</v>
      </c>
      <c r="U18" s="20">
        <v>69.44</v>
      </c>
      <c r="V18" s="20">
        <v>23.87</v>
      </c>
      <c r="W18" s="21">
        <v>6.69</v>
      </c>
      <c r="X18" s="20">
        <v>73.23</v>
      </c>
      <c r="Y18" s="20">
        <v>20.3</v>
      </c>
      <c r="Z18" s="21">
        <v>6.47</v>
      </c>
      <c r="AA18" s="23">
        <v>69.44</v>
      </c>
      <c r="AB18" s="20">
        <v>23.87</v>
      </c>
      <c r="AC18" s="21">
        <v>6.69</v>
      </c>
      <c r="AD18" s="23">
        <v>73.650000000000006</v>
      </c>
      <c r="AE18" s="20">
        <v>19.57</v>
      </c>
      <c r="AF18" s="21">
        <v>6.78</v>
      </c>
    </row>
    <row r="19" spans="1:49" ht="13.5" thickBot="1" x14ac:dyDescent="0.25">
      <c r="A19" s="110"/>
      <c r="B19" s="112" t="s">
        <v>34</v>
      </c>
      <c r="C19" s="114">
        <v>52.66</v>
      </c>
      <c r="D19" s="114">
        <v>35.020000000000003</v>
      </c>
      <c r="E19" s="115">
        <v>12.32</v>
      </c>
      <c r="F19" s="113">
        <v>52.68</v>
      </c>
      <c r="G19" s="114">
        <v>35.94</v>
      </c>
      <c r="H19" s="115">
        <v>11.38</v>
      </c>
      <c r="I19" s="114">
        <v>55.29</v>
      </c>
      <c r="J19" s="114">
        <v>33.69</v>
      </c>
      <c r="K19" s="115">
        <v>11.02</v>
      </c>
      <c r="L19" s="114">
        <v>55.29</v>
      </c>
      <c r="M19" s="114">
        <v>33.69</v>
      </c>
      <c r="N19" s="115">
        <v>11.02</v>
      </c>
      <c r="O19" s="113">
        <v>55.29</v>
      </c>
      <c r="P19" s="114">
        <v>33.69</v>
      </c>
      <c r="Q19" s="115">
        <v>11.02</v>
      </c>
      <c r="R19" s="113">
        <v>52.72</v>
      </c>
      <c r="S19" s="114">
        <v>37.71</v>
      </c>
      <c r="T19" s="115">
        <v>9.57</v>
      </c>
      <c r="U19" s="114">
        <v>52.72</v>
      </c>
      <c r="V19" s="114">
        <v>37.71</v>
      </c>
      <c r="W19" s="115">
        <v>9.57</v>
      </c>
      <c r="X19" s="114">
        <v>57.51</v>
      </c>
      <c r="Y19" s="114">
        <v>32.82</v>
      </c>
      <c r="Z19" s="115">
        <v>9.67</v>
      </c>
      <c r="AA19" s="113">
        <v>52.72</v>
      </c>
      <c r="AB19" s="114">
        <v>37.71</v>
      </c>
      <c r="AC19" s="115">
        <v>9.57</v>
      </c>
      <c r="AD19" s="113">
        <v>57.26</v>
      </c>
      <c r="AE19" s="114">
        <v>33.61</v>
      </c>
      <c r="AF19" s="115">
        <v>9.14</v>
      </c>
    </row>
    <row r="20" spans="1:49" x14ac:dyDescent="0.2">
      <c r="A20" s="119" t="s">
        <v>102</v>
      </c>
      <c r="B20" s="120" t="s">
        <v>371</v>
      </c>
      <c r="C20" s="121">
        <v>61.69</v>
      </c>
      <c r="D20" s="122">
        <v>19.48</v>
      </c>
      <c r="E20" s="122">
        <v>18.829999999999998</v>
      </c>
      <c r="F20" s="121">
        <v>57.87</v>
      </c>
      <c r="G20" s="122">
        <v>23.03</v>
      </c>
      <c r="H20" s="123">
        <v>19.100000000000001</v>
      </c>
      <c r="I20" s="124">
        <v>44.93</v>
      </c>
      <c r="J20" s="125">
        <v>43.48</v>
      </c>
      <c r="K20" s="126">
        <v>11.59</v>
      </c>
      <c r="L20" s="125">
        <v>42.39</v>
      </c>
      <c r="M20" s="125">
        <v>43.48</v>
      </c>
      <c r="N20" s="126">
        <v>14.13</v>
      </c>
      <c r="O20" s="125">
        <v>41.38</v>
      </c>
      <c r="P20" s="125">
        <v>39.08</v>
      </c>
      <c r="Q20" s="126">
        <v>19.54</v>
      </c>
      <c r="R20" s="125">
        <v>60.38</v>
      </c>
      <c r="S20" s="125">
        <v>23.9</v>
      </c>
      <c r="T20" s="126">
        <v>15.72</v>
      </c>
      <c r="U20" s="125">
        <v>66.41</v>
      </c>
      <c r="V20" s="125">
        <v>16.03</v>
      </c>
      <c r="W20" s="126">
        <v>17.559999999999999</v>
      </c>
      <c r="X20" s="125">
        <v>71.180000000000007</v>
      </c>
      <c r="Y20" s="125">
        <v>13.54</v>
      </c>
      <c r="Z20" s="126">
        <v>15.28</v>
      </c>
      <c r="AA20" s="125">
        <v>66.41</v>
      </c>
      <c r="AB20" s="125">
        <v>16.03</v>
      </c>
      <c r="AC20" s="126">
        <v>17.559999999999999</v>
      </c>
      <c r="AD20" s="125">
        <v>81.42</v>
      </c>
      <c r="AE20" s="125">
        <v>4.37</v>
      </c>
      <c r="AF20" s="127">
        <v>14.21</v>
      </c>
    </row>
    <row r="21" spans="1:49" x14ac:dyDescent="0.2">
      <c r="A21" s="128"/>
      <c r="B21" s="16" t="s">
        <v>372</v>
      </c>
      <c r="C21" s="23">
        <v>59.35</v>
      </c>
      <c r="D21" s="20">
        <v>34.81</v>
      </c>
      <c r="E21" s="20">
        <v>5.84</v>
      </c>
      <c r="F21" s="23">
        <v>58.85</v>
      </c>
      <c r="G21" s="20">
        <v>35.4</v>
      </c>
      <c r="H21" s="21">
        <v>5.75</v>
      </c>
      <c r="I21" s="26">
        <v>62.08</v>
      </c>
      <c r="J21" s="27">
        <v>33.770000000000003</v>
      </c>
      <c r="K21" s="28">
        <v>4.16</v>
      </c>
      <c r="L21" s="27">
        <v>62.74</v>
      </c>
      <c r="M21" s="27">
        <v>32.21</v>
      </c>
      <c r="N21" s="28">
        <v>5.05</v>
      </c>
      <c r="O21" s="27">
        <v>62.97</v>
      </c>
      <c r="P21" s="27">
        <v>30.96</v>
      </c>
      <c r="Q21" s="28">
        <v>6.07</v>
      </c>
      <c r="R21" s="27">
        <v>57.91</v>
      </c>
      <c r="S21" s="27">
        <v>38.369999999999997</v>
      </c>
      <c r="T21" s="28">
        <v>3.72</v>
      </c>
      <c r="U21" s="27">
        <v>58.35</v>
      </c>
      <c r="V21" s="27">
        <v>37.31</v>
      </c>
      <c r="W21" s="28">
        <v>4.34</v>
      </c>
      <c r="X21" s="27">
        <v>59.46</v>
      </c>
      <c r="Y21" s="27">
        <v>34.75</v>
      </c>
      <c r="Z21" s="28">
        <v>5.79</v>
      </c>
      <c r="AA21" s="27">
        <v>58.35</v>
      </c>
      <c r="AB21" s="27">
        <v>37.31</v>
      </c>
      <c r="AC21" s="28">
        <v>4.34</v>
      </c>
      <c r="AD21" s="27">
        <v>58.75</v>
      </c>
      <c r="AE21" s="27">
        <v>36.67</v>
      </c>
      <c r="AF21" s="139">
        <v>4.58</v>
      </c>
    </row>
    <row r="22" spans="1:49"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c r="R22" s="135" t="s">
        <v>389</v>
      </c>
      <c r="S22" s="136" t="s">
        <v>389</v>
      </c>
      <c r="T22" s="140" t="s">
        <v>389</v>
      </c>
      <c r="U22" s="135" t="s">
        <v>389</v>
      </c>
      <c r="V22" s="136" t="s">
        <v>389</v>
      </c>
      <c r="W22" s="140" t="s">
        <v>389</v>
      </c>
      <c r="X22" s="135" t="s">
        <v>389</v>
      </c>
      <c r="Y22" s="136" t="s">
        <v>389</v>
      </c>
      <c r="Z22" s="140" t="s">
        <v>389</v>
      </c>
      <c r="AA22" s="135" t="s">
        <v>389</v>
      </c>
      <c r="AB22" s="136" t="s">
        <v>389</v>
      </c>
      <c r="AC22" s="140" t="s">
        <v>389</v>
      </c>
      <c r="AD22" s="135" t="s">
        <v>389</v>
      </c>
      <c r="AE22" s="136" t="s">
        <v>389</v>
      </c>
      <c r="AF22" s="137" t="s">
        <v>389</v>
      </c>
    </row>
    <row r="23" spans="1:49" x14ac:dyDescent="0.2">
      <c r="A23" s="179" t="s">
        <v>392</v>
      </c>
      <c r="B23" s="180" t="s">
        <v>374</v>
      </c>
      <c r="C23" s="122">
        <v>49.77</v>
      </c>
      <c r="D23" s="122">
        <v>30.17</v>
      </c>
      <c r="E23" s="123">
        <v>20.059999999999999</v>
      </c>
      <c r="F23" s="122">
        <v>48.04</v>
      </c>
      <c r="G23" s="122">
        <v>32.49</v>
      </c>
      <c r="H23" s="123">
        <v>19.47</v>
      </c>
      <c r="I23" s="125">
        <v>48.56</v>
      </c>
      <c r="J23" s="125">
        <v>35.31</v>
      </c>
      <c r="K23" s="126">
        <v>16.13</v>
      </c>
      <c r="L23" s="216">
        <v>45.5</v>
      </c>
      <c r="M23" s="216">
        <v>38.17</v>
      </c>
      <c r="N23" s="217">
        <v>16.34</v>
      </c>
      <c r="O23" s="232">
        <v>44.54</v>
      </c>
      <c r="P23" s="232">
        <v>37.82</v>
      </c>
      <c r="Q23" s="233">
        <v>17.64</v>
      </c>
      <c r="R23" s="229">
        <v>51.99</v>
      </c>
      <c r="S23" s="229">
        <v>30.97</v>
      </c>
      <c r="T23" s="230">
        <v>17.05</v>
      </c>
      <c r="U23" s="216">
        <v>51.97</v>
      </c>
      <c r="V23" s="216">
        <v>29.64</v>
      </c>
      <c r="W23" s="217">
        <v>18.39</v>
      </c>
      <c r="X23" s="216">
        <v>54.58</v>
      </c>
      <c r="Y23" s="216">
        <v>27.61</v>
      </c>
      <c r="Z23" s="217">
        <v>17.809999999999999</v>
      </c>
      <c r="AA23" s="232">
        <v>51.97</v>
      </c>
      <c r="AB23" s="232">
        <v>29.64</v>
      </c>
      <c r="AC23" s="233">
        <v>18.39</v>
      </c>
      <c r="AD23" s="216">
        <v>56.99</v>
      </c>
      <c r="AE23" s="216">
        <v>25.64</v>
      </c>
      <c r="AF23" s="231">
        <v>17.37</v>
      </c>
    </row>
    <row r="24" spans="1:49" x14ac:dyDescent="0.2">
      <c r="A24" s="184"/>
      <c r="B24" s="31" t="s">
        <v>376</v>
      </c>
      <c r="C24" s="114"/>
      <c r="D24" s="20"/>
      <c r="E24" s="21"/>
      <c r="F24" s="20"/>
      <c r="G24" s="20"/>
      <c r="H24" s="21"/>
      <c r="I24" s="38"/>
      <c r="J24" s="38"/>
      <c r="K24" s="39"/>
      <c r="L24" s="38"/>
      <c r="M24" s="38"/>
      <c r="N24" s="39"/>
      <c r="O24" s="32"/>
      <c r="P24" s="32"/>
      <c r="Q24" s="197"/>
      <c r="R24" s="20"/>
      <c r="S24" s="20"/>
      <c r="T24" s="21"/>
      <c r="U24" s="38"/>
      <c r="V24" s="38"/>
      <c r="W24" s="39"/>
      <c r="X24" s="38"/>
      <c r="Y24" s="38"/>
      <c r="Z24" s="39"/>
      <c r="AA24" s="32"/>
      <c r="AB24" s="32"/>
      <c r="AC24" s="197"/>
      <c r="AD24" s="45"/>
      <c r="AE24" s="45"/>
      <c r="AF24" s="139"/>
    </row>
    <row r="25" spans="1:49"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3"/>
      <c r="V25" s="203"/>
      <c r="W25" s="207"/>
      <c r="X25" s="166"/>
      <c r="Y25" s="166"/>
      <c r="Z25" s="167"/>
      <c r="AA25" s="208"/>
      <c r="AB25" s="208"/>
      <c r="AC25" s="212"/>
      <c r="AD25" s="209"/>
      <c r="AE25" s="209"/>
      <c r="AF25" s="211"/>
    </row>
    <row r="26" spans="1:49" x14ac:dyDescent="0.2">
      <c r="I26" s="33"/>
      <c r="J26" s="33"/>
      <c r="K26" s="33"/>
      <c r="L26" s="33"/>
      <c r="M26" s="33"/>
      <c r="N26" s="33"/>
    </row>
    <row r="27" spans="1:49" x14ac:dyDescent="0.2">
      <c r="I27" s="33"/>
      <c r="J27" s="33"/>
      <c r="K27" s="33"/>
      <c r="L27" s="33"/>
      <c r="M27" s="33"/>
      <c r="N27" s="33"/>
    </row>
    <row r="28" spans="1:49" x14ac:dyDescent="0.2">
      <c r="I28" s="33"/>
      <c r="J28" s="33"/>
      <c r="K28" s="33"/>
      <c r="L28" s="33"/>
      <c r="M28" s="33"/>
      <c r="N28" s="33"/>
    </row>
    <row r="30" spans="1:49" x14ac:dyDescent="0.2">
      <c r="C30" s="35" t="s">
        <v>35</v>
      </c>
      <c r="D30" s="35"/>
      <c r="E30" s="36"/>
      <c r="F30" s="36"/>
      <c r="G30" s="36"/>
      <c r="H30" s="36"/>
      <c r="I30" s="36"/>
      <c r="J30" s="36"/>
      <c r="K30" s="36"/>
      <c r="L30" s="36"/>
      <c r="M30" s="36"/>
      <c r="N30" s="36"/>
    </row>
    <row r="31" spans="1:49" x14ac:dyDescent="0.2">
      <c r="C31" s="35" t="s">
        <v>36</v>
      </c>
      <c r="D31" s="36"/>
      <c r="E31" s="36"/>
      <c r="F31" s="36"/>
      <c r="G31" s="36"/>
      <c r="H31" s="36"/>
      <c r="I31" s="36"/>
      <c r="J31" s="36"/>
      <c r="K31" s="36"/>
      <c r="L31" s="36"/>
      <c r="M31" s="36"/>
      <c r="N31" s="36"/>
    </row>
  </sheetData>
  <mergeCells count="10">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5EF4-F6F5-2B43-82E0-4521FFF809F9}">
  <dimension ref="A1:W14"/>
  <sheetViews>
    <sheetView workbookViewId="0">
      <selection activeCell="C10" sqref="C10"/>
    </sheetView>
  </sheetViews>
  <sheetFormatPr defaultColWidth="11" defaultRowHeight="15.75" x14ac:dyDescent="0.25"/>
  <cols>
    <col min="3" max="23" width="10" customWidth="1"/>
  </cols>
  <sheetData>
    <row r="1" spans="1:23" x14ac:dyDescent="0.25">
      <c r="A1" s="8" t="s">
        <v>334</v>
      </c>
      <c r="B1" s="9"/>
      <c r="C1" s="10"/>
      <c r="D1" s="10"/>
      <c r="E1" s="10"/>
      <c r="F1" s="10"/>
      <c r="G1" s="10"/>
      <c r="H1" s="10"/>
      <c r="I1" s="10"/>
      <c r="J1" s="10"/>
      <c r="K1" s="10"/>
      <c r="L1" s="10"/>
      <c r="M1" s="10"/>
      <c r="N1" s="10"/>
      <c r="O1" s="10"/>
      <c r="P1" s="10"/>
      <c r="Q1" s="10"/>
      <c r="R1" s="10"/>
      <c r="S1" s="10"/>
      <c r="T1" s="10"/>
      <c r="U1" s="10"/>
      <c r="V1" s="10"/>
      <c r="W1" s="10"/>
    </row>
    <row r="2" spans="1:23" x14ac:dyDescent="0.25">
      <c r="A2" s="8" t="s">
        <v>379</v>
      </c>
      <c r="B2" s="9"/>
      <c r="C2" s="10"/>
      <c r="D2" s="10"/>
      <c r="E2" s="10"/>
      <c r="F2" s="10"/>
      <c r="G2" s="10"/>
      <c r="H2" s="10"/>
      <c r="I2" s="10"/>
      <c r="J2" s="10"/>
      <c r="K2" s="10"/>
      <c r="L2" s="10"/>
      <c r="M2" s="10"/>
      <c r="N2" s="10"/>
      <c r="O2" s="10"/>
      <c r="P2" s="10"/>
      <c r="Q2" s="10"/>
      <c r="R2" s="10"/>
      <c r="S2" s="10"/>
      <c r="T2" s="10"/>
      <c r="U2" s="10"/>
      <c r="V2" s="10"/>
      <c r="W2" s="10"/>
    </row>
    <row r="3" spans="1:23" hidden="1" x14ac:dyDescent="0.25">
      <c r="A3" s="9"/>
      <c r="B3" s="9"/>
      <c r="C3" s="10"/>
      <c r="D3" s="10"/>
      <c r="E3" s="10"/>
      <c r="F3" s="10"/>
      <c r="G3" s="10"/>
      <c r="H3" s="10"/>
      <c r="I3" s="244"/>
      <c r="J3" s="245"/>
      <c r="K3" s="246"/>
      <c r="L3" s="10"/>
      <c r="M3" s="10"/>
      <c r="N3" s="10"/>
      <c r="O3" s="10"/>
      <c r="P3" s="10"/>
      <c r="Q3" s="10"/>
      <c r="R3" s="10"/>
      <c r="S3" s="10"/>
      <c r="T3" s="10"/>
      <c r="U3" s="10"/>
      <c r="V3" s="10"/>
      <c r="W3" s="10"/>
    </row>
    <row r="4" spans="1:23" ht="170.1" customHeight="1" x14ac:dyDescent="0.25">
      <c r="A4" s="9"/>
      <c r="B4" s="9"/>
      <c r="C4" s="244" t="s">
        <v>380</v>
      </c>
      <c r="D4" s="245"/>
      <c r="E4" s="246"/>
      <c r="F4" s="247" t="s">
        <v>381</v>
      </c>
      <c r="G4" s="245"/>
      <c r="H4" s="246"/>
      <c r="I4" s="251" t="s">
        <v>390</v>
      </c>
      <c r="J4" s="252"/>
      <c r="K4" s="253"/>
      <c r="L4" s="247" t="s">
        <v>382</v>
      </c>
      <c r="M4" s="245"/>
      <c r="N4" s="246"/>
      <c r="O4" s="244" t="s">
        <v>383</v>
      </c>
      <c r="P4" s="245"/>
      <c r="Q4" s="246"/>
      <c r="R4" s="247" t="s">
        <v>384</v>
      </c>
      <c r="S4" s="245"/>
      <c r="T4" s="246"/>
      <c r="U4" s="247" t="s">
        <v>385</v>
      </c>
      <c r="V4" s="245"/>
      <c r="W4" s="246"/>
    </row>
    <row r="5" spans="1:23" x14ac:dyDescent="0.25">
      <c r="A5" s="11" t="s">
        <v>9</v>
      </c>
      <c r="B5" s="9"/>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3" t="s">
        <v>10</v>
      </c>
      <c r="V5" s="13" t="s">
        <v>11</v>
      </c>
      <c r="W5" s="14" t="s">
        <v>12</v>
      </c>
    </row>
    <row r="6" spans="1:23" x14ac:dyDescent="0.25">
      <c r="A6" s="15" t="s">
        <v>102</v>
      </c>
      <c r="B6" s="16" t="s">
        <v>371</v>
      </c>
      <c r="C6" s="17">
        <v>0</v>
      </c>
      <c r="D6" s="18">
        <v>0</v>
      </c>
      <c r="E6" s="18">
        <v>0</v>
      </c>
      <c r="F6" s="17">
        <v>0</v>
      </c>
      <c r="G6" s="18">
        <v>0</v>
      </c>
      <c r="H6" s="18">
        <v>0</v>
      </c>
      <c r="I6" s="17">
        <v>0</v>
      </c>
      <c r="J6" s="18">
        <v>0</v>
      </c>
      <c r="K6" s="18">
        <v>0</v>
      </c>
      <c r="L6" s="17">
        <v>0</v>
      </c>
      <c r="M6" s="18">
        <v>0</v>
      </c>
      <c r="N6" s="18">
        <v>0</v>
      </c>
      <c r="O6" s="17">
        <v>0</v>
      </c>
      <c r="P6" s="18">
        <v>0</v>
      </c>
      <c r="Q6" s="18">
        <v>0</v>
      </c>
      <c r="R6" s="17">
        <v>0</v>
      </c>
      <c r="S6" s="18">
        <v>0</v>
      </c>
      <c r="T6" s="18">
        <v>0</v>
      </c>
      <c r="U6" s="17">
        <v>0</v>
      </c>
      <c r="V6" s="18">
        <v>0</v>
      </c>
      <c r="W6" s="19">
        <v>0</v>
      </c>
    </row>
    <row r="7" spans="1:23" x14ac:dyDescent="0.25">
      <c r="A7" s="110"/>
      <c r="B7" s="16" t="s">
        <v>372</v>
      </c>
      <c r="C7" s="113">
        <v>52.05</v>
      </c>
      <c r="D7" s="20">
        <v>40.46</v>
      </c>
      <c r="E7" s="20">
        <v>7.49</v>
      </c>
      <c r="F7" s="23">
        <v>50.14</v>
      </c>
      <c r="G7" s="20">
        <v>40.78</v>
      </c>
      <c r="H7" s="21">
        <v>9.09</v>
      </c>
      <c r="I7" s="37">
        <v>49.88</v>
      </c>
      <c r="J7" s="38">
        <v>42.06</v>
      </c>
      <c r="K7" s="38">
        <v>8.06</v>
      </c>
      <c r="L7" s="37">
        <v>52.05</v>
      </c>
      <c r="M7" s="38">
        <v>40.46</v>
      </c>
      <c r="N7" s="38">
        <v>7.49</v>
      </c>
      <c r="O7" s="37">
        <v>49.93</v>
      </c>
      <c r="P7" s="38">
        <v>41.33</v>
      </c>
      <c r="Q7" s="38">
        <v>8.74</v>
      </c>
      <c r="R7" s="37">
        <v>50.86</v>
      </c>
      <c r="S7" s="38">
        <v>40.880000000000003</v>
      </c>
      <c r="T7" s="38">
        <v>8.26</v>
      </c>
      <c r="U7" s="37">
        <v>49.73</v>
      </c>
      <c r="V7" s="38">
        <v>41.37</v>
      </c>
      <c r="W7" s="39">
        <v>8.89</v>
      </c>
    </row>
    <row r="8" spans="1:23" ht="16.5" thickBot="1" x14ac:dyDescent="0.3">
      <c r="A8" s="24"/>
      <c r="B8" s="16" t="s">
        <v>387</v>
      </c>
      <c r="C8" s="64">
        <v>51.22</v>
      </c>
      <c r="D8" s="114">
        <v>39.01</v>
      </c>
      <c r="E8" s="114">
        <v>9.77</v>
      </c>
      <c r="F8" s="113">
        <v>50.63</v>
      </c>
      <c r="G8" s="114">
        <v>38.31</v>
      </c>
      <c r="H8" s="115">
        <v>11.06</v>
      </c>
      <c r="I8" s="116">
        <v>49.57</v>
      </c>
      <c r="J8" s="117">
        <v>40.98</v>
      </c>
      <c r="K8" s="117">
        <v>9.4600000000000009</v>
      </c>
      <c r="L8" s="116">
        <v>51.22</v>
      </c>
      <c r="M8" s="117">
        <v>39.01</v>
      </c>
      <c r="N8" s="118">
        <v>9.77</v>
      </c>
      <c r="O8" s="116">
        <v>40.39</v>
      </c>
      <c r="P8" s="117">
        <v>48.6</v>
      </c>
      <c r="Q8" s="118">
        <v>11.01</v>
      </c>
      <c r="R8" s="116">
        <v>50.69</v>
      </c>
      <c r="S8" s="117">
        <v>39.64</v>
      </c>
      <c r="T8" s="118">
        <v>9.67</v>
      </c>
      <c r="U8" s="116">
        <v>51.52</v>
      </c>
      <c r="V8" s="117">
        <v>38.299999999999997</v>
      </c>
      <c r="W8" s="118">
        <v>10.18</v>
      </c>
    </row>
    <row r="9" spans="1:23" x14ac:dyDescent="0.25">
      <c r="A9" s="15" t="s">
        <v>375</v>
      </c>
      <c r="B9" s="16" t="s">
        <v>374</v>
      </c>
      <c r="C9" s="221">
        <v>51.84</v>
      </c>
      <c r="D9" s="122">
        <v>40.46</v>
      </c>
      <c r="E9" s="122">
        <v>7.7</v>
      </c>
      <c r="F9" s="121">
        <v>51.42</v>
      </c>
      <c r="G9" s="122">
        <v>39.57</v>
      </c>
      <c r="H9" s="123">
        <v>9.01</v>
      </c>
      <c r="I9" s="124">
        <v>50.73</v>
      </c>
      <c r="J9" s="125">
        <v>41.4</v>
      </c>
      <c r="K9" s="126">
        <v>7.87</v>
      </c>
      <c r="L9" s="221">
        <v>51.84</v>
      </c>
      <c r="M9" s="122">
        <v>40.46</v>
      </c>
      <c r="N9" s="122">
        <v>7.7</v>
      </c>
      <c r="O9" s="124">
        <v>52.79</v>
      </c>
      <c r="P9" s="125">
        <v>38.49</v>
      </c>
      <c r="Q9" s="126">
        <v>8.7200000000000006</v>
      </c>
      <c r="R9" s="124">
        <v>51.85</v>
      </c>
      <c r="S9" s="125">
        <v>40.56</v>
      </c>
      <c r="T9" s="126">
        <v>7.59</v>
      </c>
      <c r="U9" s="124">
        <v>51.38</v>
      </c>
      <c r="V9" s="125">
        <v>40.82</v>
      </c>
      <c r="W9" s="126">
        <v>7.8</v>
      </c>
    </row>
    <row r="10" spans="1:23" x14ac:dyDescent="0.25">
      <c r="A10" s="111"/>
      <c r="B10" s="16" t="s">
        <v>376</v>
      </c>
      <c r="C10" s="222"/>
      <c r="D10" s="20"/>
      <c r="E10" s="20"/>
      <c r="F10" s="23"/>
      <c r="G10" s="20"/>
      <c r="H10" s="21"/>
      <c r="I10" s="37"/>
      <c r="J10" s="38"/>
      <c r="K10" s="38"/>
      <c r="L10" s="37"/>
      <c r="M10" s="38"/>
      <c r="N10" s="39"/>
      <c r="O10" s="37"/>
      <c r="P10" s="38"/>
      <c r="Q10" s="39"/>
      <c r="R10" s="37"/>
      <c r="S10" s="38"/>
      <c r="T10" s="39"/>
      <c r="U10" s="37"/>
      <c r="V10" s="38"/>
      <c r="W10" s="129"/>
    </row>
    <row r="11" spans="1:23" ht="16.5" thickBot="1" x14ac:dyDescent="0.3">
      <c r="A11" s="24"/>
      <c r="B11" s="16" t="s">
        <v>387</v>
      </c>
      <c r="C11" s="234"/>
      <c r="D11" s="133"/>
      <c r="E11" s="133"/>
      <c r="F11" s="132"/>
      <c r="G11" s="133"/>
      <c r="H11" s="134"/>
      <c r="I11" s="135"/>
      <c r="J11" s="136"/>
      <c r="K11" s="136"/>
      <c r="L11" s="135"/>
      <c r="M11" s="136"/>
      <c r="N11" s="140"/>
      <c r="O11" s="135"/>
      <c r="P11" s="136"/>
      <c r="Q11" s="140"/>
      <c r="R11" s="135"/>
      <c r="S11" s="136"/>
      <c r="T11" s="140"/>
      <c r="U11" s="135"/>
      <c r="V11" s="136"/>
      <c r="W11" s="137"/>
    </row>
    <row r="12" spans="1:23" s="218" customFormat="1" ht="12.75" x14ac:dyDescent="0.2">
      <c r="A12" s="235"/>
      <c r="C12" s="114"/>
      <c r="D12" s="114"/>
      <c r="E12" s="114"/>
      <c r="F12" s="114"/>
      <c r="G12" s="114"/>
      <c r="H12" s="114"/>
      <c r="I12" s="192"/>
      <c r="J12" s="192"/>
      <c r="K12" s="192"/>
      <c r="L12" s="192"/>
      <c r="M12" s="192"/>
      <c r="N12" s="192"/>
      <c r="R12" s="114"/>
      <c r="S12" s="114"/>
      <c r="T12" s="114"/>
      <c r="U12" s="236"/>
      <c r="V12" s="236"/>
      <c r="W12" s="192"/>
    </row>
    <row r="13" spans="1:23" s="90" customFormat="1" ht="12.75" x14ac:dyDescent="0.2">
      <c r="A13" s="194"/>
      <c r="C13" s="91"/>
      <c r="D13" s="91"/>
      <c r="E13" s="91"/>
      <c r="F13" s="91"/>
      <c r="G13" s="91"/>
      <c r="H13" s="91"/>
      <c r="I13" s="92"/>
      <c r="J13" s="92"/>
      <c r="K13" s="92"/>
      <c r="L13" s="92"/>
      <c r="M13" s="92"/>
      <c r="N13" s="92"/>
      <c r="R13" s="91"/>
      <c r="S13" s="91"/>
      <c r="T13" s="91"/>
      <c r="U13" s="107"/>
      <c r="V13" s="107"/>
      <c r="W13" s="93"/>
    </row>
    <row r="14" spans="1:23" s="90" customFormat="1" ht="12.75" x14ac:dyDescent="0.2">
      <c r="C14" s="91"/>
      <c r="D14" s="91"/>
      <c r="E14" s="91"/>
      <c r="F14" s="91"/>
      <c r="G14" s="91"/>
      <c r="H14" s="91"/>
      <c r="I14" s="91"/>
      <c r="J14" s="91"/>
      <c r="K14" s="91"/>
      <c r="L14" s="106"/>
      <c r="M14" s="106"/>
      <c r="N14" s="106"/>
      <c r="R14" s="91"/>
      <c r="S14" s="91"/>
      <c r="T14" s="91"/>
      <c r="U14" s="107"/>
      <c r="V14" s="107"/>
      <c r="W14" s="93"/>
    </row>
  </sheetData>
  <mergeCells count="8">
    <mergeCell ref="I3:K3"/>
    <mergeCell ref="I4:K4"/>
    <mergeCell ref="U4:W4"/>
    <mergeCell ref="C4:E4"/>
    <mergeCell ref="F4:H4"/>
    <mergeCell ref="L4:N4"/>
    <mergeCell ref="O4:Q4"/>
    <mergeCell ref="R4:T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32"/>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3" width="8.5" style="10" customWidth="1"/>
    <col min="24" max="16384" width="11" style="9"/>
  </cols>
  <sheetData>
    <row r="1" spans="1:35" x14ac:dyDescent="0.2">
      <c r="A1" s="8" t="s">
        <v>334</v>
      </c>
    </row>
    <row r="2" spans="1:35" x14ac:dyDescent="0.2">
      <c r="A2" s="8" t="s">
        <v>335</v>
      </c>
    </row>
    <row r="4" spans="1:35" ht="141.94999999999999" customHeight="1" x14ac:dyDescent="0.2">
      <c r="C4" s="244" t="s">
        <v>336</v>
      </c>
      <c r="D4" s="245"/>
      <c r="E4" s="246"/>
      <c r="F4" s="247" t="s">
        <v>337</v>
      </c>
      <c r="G4" s="245"/>
      <c r="H4" s="246"/>
      <c r="I4" s="244" t="s">
        <v>338</v>
      </c>
      <c r="J4" s="245"/>
      <c r="K4" s="246"/>
      <c r="L4" s="247" t="s">
        <v>339</v>
      </c>
      <c r="M4" s="245"/>
      <c r="N4" s="246"/>
      <c r="O4" s="244" t="s">
        <v>340</v>
      </c>
      <c r="P4" s="245"/>
      <c r="Q4" s="246"/>
      <c r="R4" s="247" t="s">
        <v>341</v>
      </c>
      <c r="S4" s="245"/>
      <c r="T4" s="246"/>
      <c r="U4" s="247" t="s">
        <v>342</v>
      </c>
      <c r="V4" s="245"/>
      <c r="W4" s="246"/>
    </row>
    <row r="5" spans="1:35"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3" t="s">
        <v>10</v>
      </c>
      <c r="V5" s="13" t="s">
        <v>11</v>
      </c>
      <c r="W5" s="14" t="s">
        <v>12</v>
      </c>
    </row>
    <row r="6" spans="1:35" x14ac:dyDescent="0.2">
      <c r="A6" s="15" t="s">
        <v>13</v>
      </c>
      <c r="B6" s="16" t="s">
        <v>14</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row>
    <row r="7" spans="1:35" x14ac:dyDescent="0.2">
      <c r="A7" s="22"/>
      <c r="B7" s="16" t="s">
        <v>15</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row>
    <row r="8" spans="1:35" x14ac:dyDescent="0.2">
      <c r="A8" s="15" t="s">
        <v>16</v>
      </c>
      <c r="B8" s="16" t="s">
        <v>17</v>
      </c>
      <c r="C8" s="23">
        <v>47.13</v>
      </c>
      <c r="D8" s="20">
        <v>42.86</v>
      </c>
      <c r="E8" s="21">
        <v>10.01</v>
      </c>
      <c r="F8" s="20">
        <v>39.89</v>
      </c>
      <c r="G8" s="20">
        <v>50.34</v>
      </c>
      <c r="H8" s="21">
        <v>9.77</v>
      </c>
      <c r="I8" s="23">
        <v>48.94</v>
      </c>
      <c r="J8" s="20">
        <v>41.23</v>
      </c>
      <c r="K8" s="21">
        <v>9.83</v>
      </c>
      <c r="L8" s="20">
        <v>43.15</v>
      </c>
      <c r="M8" s="20">
        <v>47.5</v>
      </c>
      <c r="N8" s="21">
        <v>9.35</v>
      </c>
      <c r="O8" s="23">
        <v>45.89</v>
      </c>
      <c r="P8" s="20">
        <v>44.36</v>
      </c>
      <c r="Q8" s="21">
        <v>9.75</v>
      </c>
      <c r="R8" s="20">
        <v>46.98</v>
      </c>
      <c r="S8" s="20">
        <v>42.88</v>
      </c>
      <c r="T8" s="21">
        <v>10.14</v>
      </c>
      <c r="U8" s="20">
        <v>45.96</v>
      </c>
      <c r="V8" s="20">
        <v>44.47</v>
      </c>
      <c r="W8" s="21">
        <v>9.57</v>
      </c>
    </row>
    <row r="9" spans="1:35" x14ac:dyDescent="0.2">
      <c r="A9" s="22"/>
      <c r="B9" s="16" t="s">
        <v>18</v>
      </c>
      <c r="C9" s="23">
        <v>22.67</v>
      </c>
      <c r="D9" s="20">
        <v>69.28</v>
      </c>
      <c r="E9" s="21">
        <v>8.0500000000000007</v>
      </c>
      <c r="F9" s="20">
        <v>19.579999999999998</v>
      </c>
      <c r="G9" s="20">
        <v>71.67</v>
      </c>
      <c r="H9" s="21">
        <v>8.74</v>
      </c>
      <c r="I9" s="23">
        <v>24.31</v>
      </c>
      <c r="J9" s="20">
        <v>67.33</v>
      </c>
      <c r="K9" s="21">
        <v>8.36</v>
      </c>
      <c r="L9" s="20">
        <v>24.61</v>
      </c>
      <c r="M9" s="20">
        <v>65.64</v>
      </c>
      <c r="N9" s="21">
        <v>9.75</v>
      </c>
      <c r="O9" s="23">
        <v>23.29</v>
      </c>
      <c r="P9" s="20">
        <v>68.680000000000007</v>
      </c>
      <c r="Q9" s="21">
        <v>8.0299999999999994</v>
      </c>
      <c r="R9" s="20">
        <v>22.99</v>
      </c>
      <c r="S9" s="20">
        <v>69.05</v>
      </c>
      <c r="T9" s="21">
        <v>7.96</v>
      </c>
      <c r="U9" s="20">
        <v>25</v>
      </c>
      <c r="V9" s="20">
        <v>66.37</v>
      </c>
      <c r="W9" s="21">
        <v>8.6300000000000008</v>
      </c>
    </row>
    <row r="10" spans="1:35" x14ac:dyDescent="0.2">
      <c r="A10" s="15" t="s">
        <v>19</v>
      </c>
      <c r="B10" s="16" t="s">
        <v>20</v>
      </c>
      <c r="C10" s="23">
        <v>44.61</v>
      </c>
      <c r="D10" s="20">
        <v>44.02</v>
      </c>
      <c r="E10" s="21">
        <v>11.37</v>
      </c>
      <c r="F10" s="20">
        <v>42.09</v>
      </c>
      <c r="G10" s="20">
        <v>45.06</v>
      </c>
      <c r="H10" s="21">
        <v>12.84</v>
      </c>
      <c r="I10" s="23">
        <v>45.32</v>
      </c>
      <c r="J10" s="20">
        <v>42.59</v>
      </c>
      <c r="K10" s="21">
        <v>12.09</v>
      </c>
      <c r="L10" s="20">
        <v>44.32</v>
      </c>
      <c r="M10" s="20">
        <v>42.32</v>
      </c>
      <c r="N10" s="21">
        <v>13.36</v>
      </c>
      <c r="O10" s="23">
        <v>40.659999999999997</v>
      </c>
      <c r="P10" s="20">
        <v>46.97</v>
      </c>
      <c r="Q10" s="21">
        <v>12.37</v>
      </c>
      <c r="R10" s="20">
        <v>42.73</v>
      </c>
      <c r="S10" s="20">
        <v>44.98</v>
      </c>
      <c r="T10" s="21">
        <v>12.29</v>
      </c>
      <c r="U10" s="20">
        <v>41.4</v>
      </c>
      <c r="V10" s="20">
        <v>46.19</v>
      </c>
      <c r="W10" s="21">
        <v>12.41</v>
      </c>
    </row>
    <row r="11" spans="1:35" x14ac:dyDescent="0.2">
      <c r="A11" s="22"/>
      <c r="B11" s="16" t="s">
        <v>21</v>
      </c>
      <c r="C11" s="23">
        <v>37.619999999999997</v>
      </c>
      <c r="D11" s="20">
        <v>52.59</v>
      </c>
      <c r="E11" s="21">
        <v>9.7799999999999994</v>
      </c>
      <c r="F11" s="20">
        <v>40.25</v>
      </c>
      <c r="G11" s="20">
        <v>48.1</v>
      </c>
      <c r="H11" s="21">
        <v>11.65</v>
      </c>
      <c r="I11" s="23">
        <v>39.81</v>
      </c>
      <c r="J11" s="20">
        <v>49.93</v>
      </c>
      <c r="K11" s="21">
        <v>10.26</v>
      </c>
      <c r="L11" s="20">
        <v>42.67</v>
      </c>
      <c r="M11" s="20">
        <v>45.3</v>
      </c>
      <c r="N11" s="21">
        <v>12.03</v>
      </c>
      <c r="O11" s="23">
        <v>40.28</v>
      </c>
      <c r="P11" s="20">
        <v>48.36</v>
      </c>
      <c r="Q11" s="21">
        <v>11.36</v>
      </c>
      <c r="R11" s="20">
        <v>39.869999999999997</v>
      </c>
      <c r="S11" s="20">
        <v>49.38</v>
      </c>
      <c r="T11" s="21">
        <v>10.75</v>
      </c>
      <c r="U11" s="20">
        <v>41.4</v>
      </c>
      <c r="V11" s="20">
        <v>47.05</v>
      </c>
      <c r="W11" s="21">
        <v>11.67</v>
      </c>
    </row>
    <row r="12" spans="1:35" x14ac:dyDescent="0.2">
      <c r="A12" s="15" t="s">
        <v>22</v>
      </c>
      <c r="B12" s="16" t="s">
        <v>23</v>
      </c>
      <c r="C12" s="23">
        <v>49.01</v>
      </c>
      <c r="D12" s="20">
        <v>40.69</v>
      </c>
      <c r="E12" s="21">
        <v>10.3</v>
      </c>
      <c r="F12" s="20">
        <v>50.89</v>
      </c>
      <c r="G12" s="20">
        <v>41.3</v>
      </c>
      <c r="H12" s="21">
        <v>7.81</v>
      </c>
      <c r="I12" s="23">
        <v>49.74</v>
      </c>
      <c r="J12" s="20">
        <v>40.92</v>
      </c>
      <c r="K12" s="21">
        <v>9.34</v>
      </c>
      <c r="L12" s="20">
        <v>51.38</v>
      </c>
      <c r="M12" s="20">
        <v>41.79</v>
      </c>
      <c r="N12" s="21">
        <v>6.83</v>
      </c>
      <c r="O12" s="23">
        <v>48.62</v>
      </c>
      <c r="P12" s="20">
        <v>41.09</v>
      </c>
      <c r="Q12" s="21">
        <v>10.3</v>
      </c>
      <c r="R12" s="20">
        <v>49.43</v>
      </c>
      <c r="S12" s="20">
        <v>41.23</v>
      </c>
      <c r="T12" s="21">
        <v>9.34</v>
      </c>
      <c r="U12" s="20">
        <v>48.63</v>
      </c>
      <c r="V12" s="20">
        <v>41.81</v>
      </c>
      <c r="W12" s="21">
        <v>9.56</v>
      </c>
    </row>
    <row r="13" spans="1:35" x14ac:dyDescent="0.2">
      <c r="A13" s="22"/>
      <c r="B13" s="16" t="s">
        <v>24</v>
      </c>
      <c r="C13" s="23">
        <v>39.64</v>
      </c>
      <c r="D13" s="20">
        <v>51.68</v>
      </c>
      <c r="E13" s="21">
        <v>8.68</v>
      </c>
      <c r="F13" s="20">
        <v>36.47</v>
      </c>
      <c r="G13" s="20">
        <v>56.65</v>
      </c>
      <c r="H13" s="21">
        <v>6.88</v>
      </c>
      <c r="I13" s="23">
        <v>42.51</v>
      </c>
      <c r="J13" s="20">
        <v>49.82</v>
      </c>
      <c r="K13" s="21">
        <v>7.68</v>
      </c>
      <c r="L13" s="20">
        <v>41.24</v>
      </c>
      <c r="M13" s="20">
        <v>52.7</v>
      </c>
      <c r="N13" s="21">
        <v>6.07</v>
      </c>
      <c r="O13" s="23">
        <v>43.33</v>
      </c>
      <c r="P13" s="20">
        <v>49.39</v>
      </c>
      <c r="Q13" s="21">
        <v>7.28</v>
      </c>
      <c r="R13" s="20">
        <v>43.21</v>
      </c>
      <c r="S13" s="20">
        <v>49.66</v>
      </c>
      <c r="T13" s="21">
        <v>7.13</v>
      </c>
      <c r="U13" s="20">
        <v>43.18</v>
      </c>
      <c r="V13" s="20">
        <v>50.01</v>
      </c>
      <c r="W13" s="21">
        <v>6.82</v>
      </c>
    </row>
    <row r="14" spans="1:35" x14ac:dyDescent="0.2">
      <c r="A14" s="15" t="s">
        <v>26</v>
      </c>
      <c r="B14" s="16" t="s">
        <v>27</v>
      </c>
      <c r="C14" s="23">
        <v>53.54</v>
      </c>
      <c r="D14" s="20">
        <v>37.950000000000003</v>
      </c>
      <c r="E14" s="21">
        <v>8.51</v>
      </c>
      <c r="F14" s="20">
        <v>52.56</v>
      </c>
      <c r="G14" s="20">
        <v>40.479999999999997</v>
      </c>
      <c r="H14" s="21">
        <v>6.96</v>
      </c>
      <c r="I14" s="23">
        <v>55.26</v>
      </c>
      <c r="J14" s="20">
        <v>37.130000000000003</v>
      </c>
      <c r="K14" s="21">
        <v>7.61</v>
      </c>
      <c r="L14" s="20">
        <v>55.99</v>
      </c>
      <c r="M14" s="20">
        <v>37.9</v>
      </c>
      <c r="N14" s="21">
        <v>6.11</v>
      </c>
      <c r="O14" s="23">
        <v>54.08</v>
      </c>
      <c r="P14" s="20">
        <v>37.869999999999997</v>
      </c>
      <c r="Q14" s="21">
        <v>8.0500000000000007</v>
      </c>
      <c r="R14" s="20">
        <v>54.36</v>
      </c>
      <c r="S14" s="20">
        <v>37.94</v>
      </c>
      <c r="T14" s="21">
        <v>7.7</v>
      </c>
      <c r="U14" s="20">
        <v>54.52</v>
      </c>
      <c r="V14" s="20">
        <v>37.9</v>
      </c>
      <c r="W14" s="21">
        <v>7.58</v>
      </c>
    </row>
    <row r="15" spans="1:35" x14ac:dyDescent="0.2">
      <c r="A15" s="24"/>
      <c r="B15" s="16" t="s">
        <v>28</v>
      </c>
      <c r="C15" s="23">
        <v>44.8</v>
      </c>
      <c r="D15" s="20">
        <v>44.95</v>
      </c>
      <c r="E15" s="21">
        <v>10.25</v>
      </c>
      <c r="F15" s="20">
        <v>48.57</v>
      </c>
      <c r="G15" s="20">
        <v>43.94</v>
      </c>
      <c r="H15" s="21">
        <v>7.49</v>
      </c>
      <c r="I15" s="23">
        <v>45.1</v>
      </c>
      <c r="J15" s="20">
        <v>45.93</v>
      </c>
      <c r="K15" s="21">
        <v>8.98</v>
      </c>
      <c r="L15" s="20">
        <v>48.24</v>
      </c>
      <c r="M15" s="20">
        <v>44.76</v>
      </c>
      <c r="N15" s="21">
        <v>7</v>
      </c>
      <c r="O15" s="23">
        <v>44.37</v>
      </c>
      <c r="P15" s="20">
        <v>45.35</v>
      </c>
      <c r="Q15" s="21">
        <v>10.28</v>
      </c>
      <c r="R15" s="20">
        <v>44.25</v>
      </c>
      <c r="S15" s="20">
        <v>46.69</v>
      </c>
      <c r="T15" s="21">
        <v>9.06</v>
      </c>
      <c r="U15" s="20">
        <v>45.03</v>
      </c>
      <c r="V15" s="20">
        <v>45.37</v>
      </c>
      <c r="W15" s="21">
        <v>9.6</v>
      </c>
    </row>
    <row r="16" spans="1:35" s="30" customFormat="1" x14ac:dyDescent="0.2">
      <c r="A16" s="25" t="s">
        <v>29</v>
      </c>
      <c r="B16" s="16" t="s">
        <v>30</v>
      </c>
      <c r="C16" s="23">
        <v>51.31</v>
      </c>
      <c r="D16" s="20">
        <v>40.270000000000003</v>
      </c>
      <c r="E16" s="20">
        <v>8.42</v>
      </c>
      <c r="F16" s="23">
        <v>49.99</v>
      </c>
      <c r="G16" s="20">
        <v>40.19</v>
      </c>
      <c r="H16" s="21">
        <v>9.82</v>
      </c>
      <c r="I16" s="26">
        <v>52.7</v>
      </c>
      <c r="J16" s="27">
        <v>38.94</v>
      </c>
      <c r="K16" s="28">
        <v>8.36</v>
      </c>
      <c r="L16" s="27">
        <v>51.12</v>
      </c>
      <c r="M16" s="27">
        <v>39.78</v>
      </c>
      <c r="N16" s="28">
        <v>9.1</v>
      </c>
      <c r="O16" s="43">
        <v>49.64</v>
      </c>
      <c r="P16" s="40">
        <v>41.82</v>
      </c>
      <c r="Q16" s="44">
        <v>8.5399999999999991</v>
      </c>
      <c r="R16" s="40">
        <v>51.64</v>
      </c>
      <c r="S16" s="40">
        <v>39.79</v>
      </c>
      <c r="T16" s="44">
        <v>8.57</v>
      </c>
      <c r="U16" s="40">
        <v>51.1</v>
      </c>
      <c r="V16" s="40">
        <v>40.72</v>
      </c>
      <c r="W16" s="44">
        <v>8.19</v>
      </c>
      <c r="X16" s="90"/>
      <c r="Y16" s="90"/>
      <c r="Z16" s="90"/>
      <c r="AA16" s="90"/>
      <c r="AB16" s="90"/>
      <c r="AC16" s="90"/>
      <c r="AD16" s="90"/>
      <c r="AE16" s="90"/>
      <c r="AF16" s="90"/>
      <c r="AG16" s="90"/>
      <c r="AH16" s="90"/>
      <c r="AI16" s="90"/>
    </row>
    <row r="17" spans="1:35" s="32" customFormat="1" x14ac:dyDescent="0.2">
      <c r="A17" s="31"/>
      <c r="B17" s="16" t="s">
        <v>31</v>
      </c>
      <c r="C17" s="23">
        <v>45.38</v>
      </c>
      <c r="D17" s="20">
        <v>51.08</v>
      </c>
      <c r="E17" s="20">
        <v>3.54</v>
      </c>
      <c r="F17" s="23">
        <v>45.28</v>
      </c>
      <c r="G17" s="20">
        <v>51.23</v>
      </c>
      <c r="H17" s="21">
        <v>3.49</v>
      </c>
      <c r="I17" s="26">
        <v>44.65</v>
      </c>
      <c r="J17" s="27">
        <v>52.3</v>
      </c>
      <c r="K17" s="28">
        <v>3.05</v>
      </c>
      <c r="L17" s="27">
        <v>44.28</v>
      </c>
      <c r="M17" s="27">
        <v>52.61</v>
      </c>
      <c r="N17" s="28">
        <v>3.11</v>
      </c>
      <c r="O17" s="23">
        <v>45.45</v>
      </c>
      <c r="P17" s="20">
        <v>51</v>
      </c>
      <c r="Q17" s="21">
        <v>3.54</v>
      </c>
      <c r="R17" s="20">
        <v>44.99</v>
      </c>
      <c r="S17" s="20">
        <v>51.88</v>
      </c>
      <c r="T17" s="21">
        <v>3.13</v>
      </c>
      <c r="U17" s="20">
        <v>45.13</v>
      </c>
      <c r="V17" s="20">
        <v>51.39</v>
      </c>
      <c r="W17" s="21">
        <v>3.48</v>
      </c>
      <c r="X17" s="90"/>
      <c r="Y17" s="90"/>
      <c r="Z17" s="90"/>
      <c r="AA17" s="90"/>
      <c r="AB17" s="90"/>
      <c r="AC17" s="90"/>
      <c r="AD17" s="90"/>
      <c r="AE17" s="90"/>
      <c r="AF17" s="90"/>
      <c r="AG17" s="90"/>
      <c r="AH17" s="90"/>
      <c r="AI17" s="90"/>
    </row>
    <row r="18" spans="1:35" x14ac:dyDescent="0.2">
      <c r="A18" s="15" t="s">
        <v>32</v>
      </c>
      <c r="B18" s="16" t="s">
        <v>33</v>
      </c>
      <c r="C18" s="20">
        <v>50.12</v>
      </c>
      <c r="D18" s="20">
        <v>41.01</v>
      </c>
      <c r="E18" s="21">
        <v>8.8800000000000008</v>
      </c>
      <c r="F18" s="23">
        <v>47.21</v>
      </c>
      <c r="G18" s="20">
        <v>44.16</v>
      </c>
      <c r="H18" s="21">
        <v>8.6300000000000008</v>
      </c>
      <c r="I18" s="20">
        <v>50.04</v>
      </c>
      <c r="J18" s="20">
        <v>41.41</v>
      </c>
      <c r="K18" s="21">
        <v>8.5500000000000007</v>
      </c>
      <c r="L18" s="20">
        <v>46.32</v>
      </c>
      <c r="M18" s="20">
        <v>45.17</v>
      </c>
      <c r="N18" s="21">
        <v>8.51</v>
      </c>
      <c r="O18" s="23">
        <v>50.85</v>
      </c>
      <c r="P18" s="20">
        <v>40.54</v>
      </c>
      <c r="Q18" s="21">
        <v>8.61</v>
      </c>
      <c r="R18" s="23">
        <v>49.69</v>
      </c>
      <c r="S18" s="20">
        <v>41.73</v>
      </c>
      <c r="T18" s="21">
        <v>8.58</v>
      </c>
      <c r="U18" s="23">
        <v>50.08</v>
      </c>
      <c r="V18" s="20">
        <v>41.32</v>
      </c>
      <c r="W18" s="21">
        <v>8.61</v>
      </c>
    </row>
    <row r="19" spans="1:35" ht="13.5" thickBot="1" x14ac:dyDescent="0.25">
      <c r="A19" s="110"/>
      <c r="B19" s="112" t="s">
        <v>34</v>
      </c>
      <c r="C19" s="114">
        <v>48.27</v>
      </c>
      <c r="D19" s="114">
        <v>46.68</v>
      </c>
      <c r="E19" s="115">
        <v>5.04</v>
      </c>
      <c r="F19" s="113">
        <v>45.41</v>
      </c>
      <c r="G19" s="114">
        <v>49.21</v>
      </c>
      <c r="H19" s="115">
        <v>5.38</v>
      </c>
      <c r="I19" s="114">
        <v>47.4</v>
      </c>
      <c r="J19" s="114">
        <v>48.02</v>
      </c>
      <c r="K19" s="115">
        <v>4.58</v>
      </c>
      <c r="L19" s="114">
        <v>43.3</v>
      </c>
      <c r="M19" s="114">
        <v>52.04</v>
      </c>
      <c r="N19" s="115">
        <v>4.66</v>
      </c>
      <c r="O19" s="113">
        <v>47.46</v>
      </c>
      <c r="P19" s="114">
        <v>47.32</v>
      </c>
      <c r="Q19" s="115">
        <v>5.22</v>
      </c>
      <c r="R19" s="113">
        <v>46.61</v>
      </c>
      <c r="S19" s="114">
        <v>48.62</v>
      </c>
      <c r="T19" s="115">
        <v>4.7699999999999996</v>
      </c>
      <c r="U19" s="113">
        <v>46.32</v>
      </c>
      <c r="V19" s="114">
        <v>48.7</v>
      </c>
      <c r="W19" s="115">
        <v>4.99</v>
      </c>
    </row>
    <row r="20" spans="1:35" x14ac:dyDescent="0.2">
      <c r="A20" s="119" t="s">
        <v>102</v>
      </c>
      <c r="B20" s="120" t="s">
        <v>371</v>
      </c>
      <c r="C20" s="121">
        <v>50.64</v>
      </c>
      <c r="D20" s="122">
        <v>43.23</v>
      </c>
      <c r="E20" s="122">
        <v>6.13</v>
      </c>
      <c r="F20" s="121">
        <v>46.83</v>
      </c>
      <c r="G20" s="122">
        <v>46.85</v>
      </c>
      <c r="H20" s="123">
        <v>6.31</v>
      </c>
      <c r="I20" s="124">
        <v>49.47</v>
      </c>
      <c r="J20" s="125">
        <v>44.59</v>
      </c>
      <c r="K20" s="126">
        <v>5.94</v>
      </c>
      <c r="L20" s="125">
        <v>45.67</v>
      </c>
      <c r="M20" s="125">
        <v>48.18</v>
      </c>
      <c r="N20" s="126">
        <v>6.16</v>
      </c>
      <c r="O20" s="125">
        <v>50.92</v>
      </c>
      <c r="P20" s="125">
        <v>43.04</v>
      </c>
      <c r="Q20" s="126">
        <v>6.04</v>
      </c>
      <c r="R20" s="125">
        <v>49.45</v>
      </c>
      <c r="S20" s="125">
        <v>44.61</v>
      </c>
      <c r="T20" s="126">
        <v>5.94</v>
      </c>
      <c r="U20" s="125">
        <v>49.84</v>
      </c>
      <c r="V20" s="125">
        <v>44.08</v>
      </c>
      <c r="W20" s="127">
        <v>6.09</v>
      </c>
    </row>
    <row r="21" spans="1:35" x14ac:dyDescent="0.2">
      <c r="A21" s="128"/>
      <c r="B21" s="16" t="s">
        <v>372</v>
      </c>
      <c r="C21" s="23">
        <v>53.47</v>
      </c>
      <c r="D21" s="20">
        <v>39.93</v>
      </c>
      <c r="E21" s="20">
        <v>6.6</v>
      </c>
      <c r="F21" s="23">
        <v>48.28</v>
      </c>
      <c r="G21" s="20">
        <v>44.44</v>
      </c>
      <c r="H21" s="21">
        <v>7.27</v>
      </c>
      <c r="I21" s="26">
        <v>50.69</v>
      </c>
      <c r="J21" s="27">
        <v>42.64</v>
      </c>
      <c r="K21" s="28">
        <v>6.67</v>
      </c>
      <c r="L21" s="27">
        <v>47.72</v>
      </c>
      <c r="M21" s="27">
        <v>45.66</v>
      </c>
      <c r="N21" s="28">
        <v>6.62</v>
      </c>
      <c r="O21" s="27">
        <v>54.35</v>
      </c>
      <c r="P21" s="27">
        <v>39.909999999999997</v>
      </c>
      <c r="Q21" s="28">
        <v>5.74</v>
      </c>
      <c r="R21" s="27">
        <v>50.83</v>
      </c>
      <c r="S21" s="27">
        <v>42.46</v>
      </c>
      <c r="T21" s="28">
        <v>6.71</v>
      </c>
      <c r="U21" s="27">
        <v>53.56</v>
      </c>
      <c r="V21" s="27">
        <v>40.79</v>
      </c>
      <c r="W21" s="139">
        <v>5.65</v>
      </c>
    </row>
    <row r="22" spans="1:35" ht="13.5" thickBot="1" x14ac:dyDescent="0.25">
      <c r="A22" s="130"/>
      <c r="B22" s="131" t="s">
        <v>387</v>
      </c>
      <c r="C22" s="132">
        <v>31.85</v>
      </c>
      <c r="D22" s="133">
        <v>60.63</v>
      </c>
      <c r="E22" s="133">
        <v>7.52</v>
      </c>
      <c r="F22" s="132">
        <v>29.11</v>
      </c>
      <c r="G22" s="133">
        <v>63.74</v>
      </c>
      <c r="H22" s="134">
        <v>7.15</v>
      </c>
      <c r="I22" s="135">
        <v>31.54</v>
      </c>
      <c r="J22" s="136">
        <v>61.8</v>
      </c>
      <c r="K22" s="136">
        <v>6.67</v>
      </c>
      <c r="L22" s="135">
        <v>28.34</v>
      </c>
      <c r="M22" s="136" t="s">
        <v>391</v>
      </c>
      <c r="N22" s="140">
        <v>6.28</v>
      </c>
      <c r="O22" s="135">
        <v>32.97</v>
      </c>
      <c r="P22" s="136">
        <v>59.95</v>
      </c>
      <c r="Q22" s="140">
        <v>7.08</v>
      </c>
      <c r="R22" s="135">
        <v>31.54</v>
      </c>
      <c r="S22" s="136">
        <v>61.8</v>
      </c>
      <c r="T22" s="140">
        <v>6.67</v>
      </c>
      <c r="U22" s="135">
        <v>32.25</v>
      </c>
      <c r="V22" s="136">
        <v>60.82</v>
      </c>
      <c r="W22" s="137">
        <v>6.93</v>
      </c>
    </row>
    <row r="23" spans="1:35" x14ac:dyDescent="0.2">
      <c r="A23" s="179" t="s">
        <v>392</v>
      </c>
      <c r="B23" s="180" t="s">
        <v>374</v>
      </c>
      <c r="C23" s="229">
        <v>57.36</v>
      </c>
      <c r="D23" s="229">
        <v>36.25</v>
      </c>
      <c r="E23" s="230">
        <v>6.38</v>
      </c>
      <c r="F23" s="229">
        <v>54.18</v>
      </c>
      <c r="G23" s="229">
        <v>39.200000000000003</v>
      </c>
      <c r="H23" s="230">
        <v>6.62</v>
      </c>
      <c r="I23" s="216">
        <v>56.12</v>
      </c>
      <c r="J23" s="216">
        <v>37.450000000000003</v>
      </c>
      <c r="K23" s="217">
        <v>6.43</v>
      </c>
      <c r="L23" s="216">
        <v>52.69</v>
      </c>
      <c r="M23" s="216">
        <v>40.68</v>
      </c>
      <c r="N23" s="217">
        <v>6.63</v>
      </c>
      <c r="O23" s="229">
        <v>57.77</v>
      </c>
      <c r="P23" s="229">
        <v>35.99</v>
      </c>
      <c r="Q23" s="230">
        <v>6.23</v>
      </c>
      <c r="R23" s="229">
        <v>55.87</v>
      </c>
      <c r="S23" s="229">
        <v>37.64</v>
      </c>
      <c r="T23" s="230">
        <v>6.49</v>
      </c>
      <c r="U23" s="216">
        <v>56.74</v>
      </c>
      <c r="V23" s="216">
        <v>37.11</v>
      </c>
      <c r="W23" s="231">
        <v>6.15</v>
      </c>
    </row>
    <row r="24" spans="1:35" x14ac:dyDescent="0.2">
      <c r="A24" s="184"/>
      <c r="B24" s="31" t="s">
        <v>376</v>
      </c>
      <c r="C24" s="114"/>
      <c r="D24" s="20"/>
      <c r="E24" s="21"/>
      <c r="F24" s="20"/>
      <c r="G24" s="20"/>
      <c r="H24" s="21"/>
      <c r="I24" s="38"/>
      <c r="J24" s="38"/>
      <c r="K24" s="39"/>
      <c r="L24" s="38"/>
      <c r="M24" s="38"/>
      <c r="N24" s="39"/>
      <c r="O24" s="32"/>
      <c r="P24" s="32"/>
      <c r="Q24" s="197"/>
      <c r="R24" s="20"/>
      <c r="S24" s="20"/>
      <c r="T24" s="21"/>
      <c r="U24" s="45"/>
      <c r="V24" s="45"/>
      <c r="W24" s="139"/>
    </row>
    <row r="25" spans="1:35"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9"/>
      <c r="V25" s="209"/>
      <c r="W25" s="211"/>
    </row>
    <row r="26" spans="1:35" x14ac:dyDescent="0.2">
      <c r="I26" s="33"/>
      <c r="J26" s="33"/>
      <c r="K26" s="33"/>
      <c r="L26" s="33"/>
      <c r="M26" s="33"/>
      <c r="N26" s="33"/>
    </row>
    <row r="27" spans="1:35" x14ac:dyDescent="0.2">
      <c r="I27" s="33"/>
      <c r="J27" s="33"/>
      <c r="K27" s="33"/>
      <c r="L27" s="33"/>
      <c r="M27" s="33"/>
      <c r="N27" s="33"/>
    </row>
    <row r="28" spans="1:35" x14ac:dyDescent="0.2">
      <c r="I28" s="33"/>
      <c r="J28" s="33"/>
      <c r="K28" s="33"/>
      <c r="L28" s="33"/>
      <c r="M28" s="33"/>
      <c r="N28" s="33"/>
    </row>
    <row r="29" spans="1:35" x14ac:dyDescent="0.2">
      <c r="I29" s="33"/>
      <c r="J29" s="33"/>
      <c r="K29" s="33"/>
      <c r="L29" s="33"/>
      <c r="M29" s="33"/>
      <c r="N29" s="33"/>
    </row>
    <row r="31" spans="1:35" x14ac:dyDescent="0.2">
      <c r="C31" s="35" t="s">
        <v>35</v>
      </c>
      <c r="D31" s="35"/>
      <c r="E31" s="36"/>
      <c r="F31" s="36"/>
      <c r="G31" s="36"/>
      <c r="H31" s="36"/>
      <c r="I31" s="36"/>
      <c r="J31" s="36"/>
      <c r="K31" s="36"/>
      <c r="L31" s="36"/>
      <c r="M31" s="36"/>
      <c r="N31" s="36"/>
    </row>
    <row r="32" spans="1:35" x14ac:dyDescent="0.2">
      <c r="C32" s="35" t="s">
        <v>36</v>
      </c>
      <c r="D32" s="36"/>
      <c r="E32" s="36"/>
      <c r="F32" s="36"/>
      <c r="G32" s="36"/>
      <c r="H32" s="36"/>
      <c r="I32" s="36"/>
      <c r="J32" s="36"/>
      <c r="K32" s="36"/>
      <c r="L32" s="36"/>
      <c r="M32" s="36"/>
      <c r="N32" s="36"/>
    </row>
  </sheetData>
  <mergeCells count="7">
    <mergeCell ref="R4:T4"/>
    <mergeCell ref="U4:W4"/>
    <mergeCell ref="C4:E4"/>
    <mergeCell ref="F4:H4"/>
    <mergeCell ref="I4:K4"/>
    <mergeCell ref="L4:N4"/>
    <mergeCell ref="O4:Q4"/>
  </mergeCells>
  <phoneticPr fontId="4" type="noConversion"/>
  <pageMargins left="0.25" right="0.25" top="0.75" bottom="0.75" header="0.3" footer="0.3"/>
  <pageSetup paperSize="5" scale="77" fitToHeight="3" orientation="landscape"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H47"/>
  <sheetViews>
    <sheetView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3" width="8.5" style="10" customWidth="1"/>
    <col min="24" max="16384" width="11" style="9"/>
  </cols>
  <sheetData>
    <row r="1" spans="1:34" x14ac:dyDescent="0.2">
      <c r="A1" s="8" t="s">
        <v>334</v>
      </c>
    </row>
    <row r="2" spans="1:34" x14ac:dyDescent="0.2">
      <c r="A2" s="8" t="s">
        <v>343</v>
      </c>
    </row>
    <row r="4" spans="1:34" ht="147" customHeight="1" x14ac:dyDescent="0.2">
      <c r="C4" s="244" t="s">
        <v>336</v>
      </c>
      <c r="D4" s="245"/>
      <c r="E4" s="246"/>
      <c r="F4" s="247" t="s">
        <v>337</v>
      </c>
      <c r="G4" s="245"/>
      <c r="H4" s="246"/>
      <c r="I4" s="244" t="s">
        <v>338</v>
      </c>
      <c r="J4" s="245"/>
      <c r="K4" s="246"/>
      <c r="L4" s="247" t="s">
        <v>339</v>
      </c>
      <c r="M4" s="245"/>
      <c r="N4" s="246"/>
      <c r="O4" s="244" t="s">
        <v>340</v>
      </c>
      <c r="P4" s="245"/>
      <c r="Q4" s="246"/>
      <c r="R4" s="247" t="s">
        <v>341</v>
      </c>
      <c r="S4" s="245"/>
      <c r="T4" s="246"/>
      <c r="U4" s="247" t="s">
        <v>342</v>
      </c>
      <c r="V4" s="245"/>
      <c r="W4" s="246"/>
    </row>
    <row r="5" spans="1:34"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c r="U5" s="13" t="s">
        <v>10</v>
      </c>
      <c r="V5" s="13" t="s">
        <v>11</v>
      </c>
      <c r="W5" s="14" t="s">
        <v>12</v>
      </c>
    </row>
    <row r="6" spans="1:34" x14ac:dyDescent="0.2">
      <c r="A6" s="15" t="s">
        <v>13</v>
      </c>
      <c r="B6" s="16" t="s">
        <v>14</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row>
    <row r="7" spans="1:34" x14ac:dyDescent="0.2">
      <c r="A7" s="22"/>
      <c r="B7" s="16" t="s">
        <v>15</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row>
    <row r="8" spans="1:34" x14ac:dyDescent="0.2">
      <c r="A8" s="15" t="s">
        <v>16</v>
      </c>
      <c r="B8" s="16" t="s">
        <v>17</v>
      </c>
      <c r="C8" s="23">
        <v>46.67</v>
      </c>
      <c r="D8" s="20">
        <v>46.51</v>
      </c>
      <c r="E8" s="21">
        <v>6.82</v>
      </c>
      <c r="F8" s="20">
        <v>47.73</v>
      </c>
      <c r="G8" s="20">
        <v>46.5</v>
      </c>
      <c r="H8" s="21">
        <v>5.77</v>
      </c>
      <c r="I8" s="23">
        <v>42.28</v>
      </c>
      <c r="J8" s="20">
        <v>50.81</v>
      </c>
      <c r="K8" s="21">
        <v>6.92</v>
      </c>
      <c r="L8" s="20">
        <v>42.62</v>
      </c>
      <c r="M8" s="20">
        <v>50.64</v>
      </c>
      <c r="N8" s="21">
        <v>6.74</v>
      </c>
      <c r="O8" s="23">
        <v>45.83</v>
      </c>
      <c r="P8" s="20">
        <v>47.61</v>
      </c>
      <c r="Q8" s="21">
        <v>6.56</v>
      </c>
      <c r="R8" s="20">
        <v>43.94</v>
      </c>
      <c r="S8" s="20">
        <v>49.835999999999999</v>
      </c>
      <c r="T8" s="21">
        <v>6.22</v>
      </c>
      <c r="U8" s="20">
        <v>44.5</v>
      </c>
      <c r="V8" s="20">
        <v>49.55</v>
      </c>
      <c r="W8" s="21">
        <v>5.95</v>
      </c>
    </row>
    <row r="9" spans="1:34" x14ac:dyDescent="0.2">
      <c r="A9" s="22"/>
      <c r="B9" s="16" t="s">
        <v>18</v>
      </c>
      <c r="C9" s="23">
        <v>30.24</v>
      </c>
      <c r="D9" s="20">
        <v>64.010000000000005</v>
      </c>
      <c r="E9" s="21">
        <v>5.74</v>
      </c>
      <c r="F9" s="20">
        <v>30.54</v>
      </c>
      <c r="G9" s="20">
        <v>63.07</v>
      </c>
      <c r="H9" s="21">
        <v>6.38</v>
      </c>
      <c r="I9" s="23">
        <v>28.62</v>
      </c>
      <c r="J9" s="20">
        <v>64.95</v>
      </c>
      <c r="K9" s="21">
        <v>6.43</v>
      </c>
      <c r="L9" s="20">
        <v>27.61</v>
      </c>
      <c r="M9" s="20">
        <v>65.569999999999993</v>
      </c>
      <c r="N9" s="21">
        <v>6.82</v>
      </c>
      <c r="O9" s="23">
        <v>30.7</v>
      </c>
      <c r="P9" s="20">
        <v>63.32</v>
      </c>
      <c r="Q9" s="21">
        <v>5.98</v>
      </c>
      <c r="R9" s="20">
        <v>32.36</v>
      </c>
      <c r="S9" s="20">
        <v>61.15</v>
      </c>
      <c r="T9" s="21">
        <v>6.49</v>
      </c>
      <c r="U9" s="20">
        <v>30.03</v>
      </c>
      <c r="V9" s="20">
        <v>63.21</v>
      </c>
      <c r="W9" s="21">
        <v>6.76</v>
      </c>
    </row>
    <row r="10" spans="1:34" x14ac:dyDescent="0.2">
      <c r="A10" s="15" t="s">
        <v>19</v>
      </c>
      <c r="B10" s="16" t="s">
        <v>20</v>
      </c>
      <c r="C10" s="23">
        <v>38.46</v>
      </c>
      <c r="D10" s="20">
        <v>50.52</v>
      </c>
      <c r="E10" s="21">
        <v>11.02</v>
      </c>
      <c r="F10" s="20">
        <v>39.42</v>
      </c>
      <c r="G10" s="20">
        <v>50.29</v>
      </c>
      <c r="H10" s="21">
        <v>10.29</v>
      </c>
      <c r="I10" s="23">
        <v>39.4</v>
      </c>
      <c r="J10" s="20">
        <v>49.15</v>
      </c>
      <c r="K10" s="21">
        <v>11.45</v>
      </c>
      <c r="L10" s="20">
        <v>39.56</v>
      </c>
      <c r="M10" s="20">
        <v>48.19</v>
      </c>
      <c r="N10" s="21">
        <v>12.25</v>
      </c>
      <c r="O10" s="23">
        <v>38.39</v>
      </c>
      <c r="P10" s="20">
        <v>49.73</v>
      </c>
      <c r="Q10" s="21">
        <v>11.88</v>
      </c>
      <c r="R10" s="20">
        <v>41.73</v>
      </c>
      <c r="S10" s="20">
        <v>45.94</v>
      </c>
      <c r="T10" s="21">
        <v>12.33</v>
      </c>
      <c r="U10" s="20">
        <v>39.380000000000003</v>
      </c>
      <c r="V10" s="20">
        <v>49.1</v>
      </c>
      <c r="W10" s="21">
        <v>11.52</v>
      </c>
    </row>
    <row r="11" spans="1:34" x14ac:dyDescent="0.2">
      <c r="A11" s="22"/>
      <c r="B11" s="16" t="s">
        <v>21</v>
      </c>
      <c r="C11" s="23">
        <v>43.03</v>
      </c>
      <c r="D11" s="20">
        <v>46.52</v>
      </c>
      <c r="E11" s="21">
        <v>10.45</v>
      </c>
      <c r="F11" s="20">
        <v>45.1</v>
      </c>
      <c r="G11" s="20">
        <v>44.41</v>
      </c>
      <c r="H11" s="21">
        <v>10.49</v>
      </c>
      <c r="I11" s="23">
        <v>42.03</v>
      </c>
      <c r="J11" s="20">
        <v>46.8</v>
      </c>
      <c r="K11" s="21">
        <v>11.18</v>
      </c>
      <c r="L11" s="20">
        <v>41.2</v>
      </c>
      <c r="M11" s="20">
        <v>46.92</v>
      </c>
      <c r="N11" s="21">
        <v>11.89</v>
      </c>
      <c r="O11" s="23">
        <v>40.9</v>
      </c>
      <c r="P11" s="20">
        <v>47.46</v>
      </c>
      <c r="Q11" s="21">
        <v>11.64</v>
      </c>
      <c r="R11" s="20">
        <v>43.57</v>
      </c>
      <c r="S11" s="20">
        <v>44.58</v>
      </c>
      <c r="T11" s="21">
        <v>11.86</v>
      </c>
      <c r="U11" s="20">
        <v>39.79</v>
      </c>
      <c r="V11" s="20">
        <v>47.86</v>
      </c>
      <c r="W11" s="21">
        <v>13.36</v>
      </c>
    </row>
    <row r="12" spans="1:34" x14ac:dyDescent="0.2">
      <c r="A12" s="15" t="s">
        <v>22</v>
      </c>
      <c r="B12" s="16" t="s">
        <v>23</v>
      </c>
      <c r="C12" s="23">
        <v>51.72</v>
      </c>
      <c r="D12" s="20">
        <v>39.909999999999997</v>
      </c>
      <c r="E12" s="21">
        <v>8.3699999999999992</v>
      </c>
      <c r="F12" s="20">
        <v>53.49</v>
      </c>
      <c r="G12" s="20">
        <v>38.64</v>
      </c>
      <c r="H12" s="21">
        <v>7.87</v>
      </c>
      <c r="I12" s="23">
        <v>52.58</v>
      </c>
      <c r="J12" s="20">
        <v>40.1</v>
      </c>
      <c r="K12" s="21">
        <v>7.31</v>
      </c>
      <c r="L12" s="20">
        <v>51.99</v>
      </c>
      <c r="M12" s="20">
        <v>40.4</v>
      </c>
      <c r="N12" s="21">
        <v>7.61</v>
      </c>
      <c r="O12" s="23">
        <v>52.61</v>
      </c>
      <c r="P12" s="20">
        <v>38.72</v>
      </c>
      <c r="Q12" s="21">
        <v>8.67</v>
      </c>
      <c r="R12" s="20">
        <v>56.52</v>
      </c>
      <c r="S12" s="20">
        <v>37.86</v>
      </c>
      <c r="T12" s="21">
        <v>5.61</v>
      </c>
      <c r="U12" s="20">
        <v>53.31</v>
      </c>
      <c r="V12" s="20">
        <v>38.72</v>
      </c>
      <c r="W12" s="21">
        <v>7.97</v>
      </c>
    </row>
    <row r="13" spans="1:34" x14ac:dyDescent="0.2">
      <c r="A13" s="22"/>
      <c r="B13" s="16" t="s">
        <v>24</v>
      </c>
      <c r="C13" s="23">
        <v>43.71</v>
      </c>
      <c r="D13" s="20">
        <v>45.94</v>
      </c>
      <c r="E13" s="21">
        <v>10.36</v>
      </c>
      <c r="F13" s="20">
        <v>44.48</v>
      </c>
      <c r="G13" s="20">
        <v>45.48</v>
      </c>
      <c r="H13" s="21">
        <v>10.039999999999999</v>
      </c>
      <c r="I13" s="23">
        <v>40</v>
      </c>
      <c r="J13" s="20">
        <v>49.28</v>
      </c>
      <c r="K13" s="21">
        <v>10.72</v>
      </c>
      <c r="L13" s="20">
        <v>40.4</v>
      </c>
      <c r="M13" s="20">
        <v>49.29</v>
      </c>
      <c r="N13" s="21">
        <v>10.31</v>
      </c>
      <c r="O13" s="23">
        <v>43.76</v>
      </c>
      <c r="P13" s="20">
        <v>46.39</v>
      </c>
      <c r="Q13" s="21">
        <v>9.86</v>
      </c>
      <c r="R13" s="20">
        <v>42.38</v>
      </c>
      <c r="S13" s="20">
        <v>48.42</v>
      </c>
      <c r="T13" s="21">
        <v>9.19</v>
      </c>
      <c r="U13" s="20">
        <v>41.16</v>
      </c>
      <c r="V13" s="20">
        <v>48.72</v>
      </c>
      <c r="W13" s="21">
        <v>10.119999999999999</v>
      </c>
    </row>
    <row r="14" spans="1:34" x14ac:dyDescent="0.2">
      <c r="A14" s="15" t="s">
        <v>26</v>
      </c>
      <c r="B14" s="16" t="s">
        <v>27</v>
      </c>
      <c r="C14" s="23">
        <v>54.88</v>
      </c>
      <c r="D14" s="20">
        <v>38.340000000000003</v>
      </c>
      <c r="E14" s="21">
        <v>6.77</v>
      </c>
      <c r="F14" s="20">
        <v>56.23</v>
      </c>
      <c r="G14" s="20">
        <v>37.799999999999997</v>
      </c>
      <c r="H14" s="21">
        <v>5.97</v>
      </c>
      <c r="I14" s="23">
        <v>54.69</v>
      </c>
      <c r="J14" s="20">
        <v>39.11</v>
      </c>
      <c r="K14" s="21">
        <v>6.2</v>
      </c>
      <c r="L14" s="20">
        <v>54.58</v>
      </c>
      <c r="M14" s="20">
        <v>39.15</v>
      </c>
      <c r="N14" s="21">
        <v>6.27</v>
      </c>
      <c r="O14" s="23">
        <v>55.48</v>
      </c>
      <c r="P14" s="20">
        <v>37.86</v>
      </c>
      <c r="Q14" s="21">
        <v>6.66</v>
      </c>
      <c r="R14" s="20">
        <v>56.42</v>
      </c>
      <c r="S14" s="20">
        <v>38.31</v>
      </c>
      <c r="T14" s="21">
        <v>5.26</v>
      </c>
      <c r="U14" s="20">
        <v>55.31</v>
      </c>
      <c r="V14" s="20">
        <v>38.58</v>
      </c>
      <c r="W14" s="21">
        <v>6.1</v>
      </c>
    </row>
    <row r="15" spans="1:34" x14ac:dyDescent="0.2">
      <c r="A15" s="24"/>
      <c r="B15" s="16" t="s">
        <v>28</v>
      </c>
      <c r="C15" s="23">
        <v>46.67</v>
      </c>
      <c r="D15" s="20">
        <v>45.2</v>
      </c>
      <c r="E15" s="21">
        <v>8.1199999999999992</v>
      </c>
      <c r="F15" s="20">
        <v>48.23</v>
      </c>
      <c r="G15" s="20">
        <v>44.29</v>
      </c>
      <c r="H15" s="21">
        <v>7.48</v>
      </c>
      <c r="I15" s="23">
        <v>47.78</v>
      </c>
      <c r="J15" s="20">
        <v>45.14</v>
      </c>
      <c r="K15" s="21">
        <v>7.08</v>
      </c>
      <c r="L15" s="20">
        <v>47.68</v>
      </c>
      <c r="M15" s="20">
        <v>45.03</v>
      </c>
      <c r="N15" s="21">
        <v>7.3</v>
      </c>
      <c r="O15" s="23">
        <v>46.16</v>
      </c>
      <c r="P15" s="20">
        <v>45.23</v>
      </c>
      <c r="Q15" s="21">
        <v>8.61</v>
      </c>
      <c r="R15" s="20">
        <v>48.75</v>
      </c>
      <c r="S15" s="20">
        <v>44.92</v>
      </c>
      <c r="T15" s="21">
        <v>6.33</v>
      </c>
      <c r="U15" s="20">
        <v>47.55</v>
      </c>
      <c r="V15" s="20">
        <v>44.74</v>
      </c>
      <c r="W15" s="21">
        <v>7.71</v>
      </c>
    </row>
    <row r="16" spans="1:34" s="30" customFormat="1" x14ac:dyDescent="0.2">
      <c r="A16" s="25" t="s">
        <v>29</v>
      </c>
      <c r="B16" s="16" t="s">
        <v>30</v>
      </c>
      <c r="C16" s="23">
        <v>40.71</v>
      </c>
      <c r="D16" s="20">
        <v>48.35</v>
      </c>
      <c r="E16" s="20">
        <v>10.94</v>
      </c>
      <c r="F16" s="23">
        <v>41.06</v>
      </c>
      <c r="G16" s="20">
        <v>48.22</v>
      </c>
      <c r="H16" s="21">
        <v>10.73</v>
      </c>
      <c r="I16" s="26">
        <v>38.26</v>
      </c>
      <c r="J16" s="27">
        <v>49.85</v>
      </c>
      <c r="K16" s="28">
        <v>11.89</v>
      </c>
      <c r="L16" s="27">
        <v>39.340000000000003</v>
      </c>
      <c r="M16" s="27">
        <v>49.53</v>
      </c>
      <c r="N16" s="28">
        <v>11.13</v>
      </c>
      <c r="O16" s="43">
        <v>38.869999999999997</v>
      </c>
      <c r="P16" s="40">
        <v>50.7</v>
      </c>
      <c r="Q16" s="44">
        <v>10.43</v>
      </c>
      <c r="R16" s="40">
        <v>38.520000000000003</v>
      </c>
      <c r="S16" s="40">
        <v>0.42</v>
      </c>
      <c r="T16" s="44">
        <v>11.06</v>
      </c>
      <c r="U16" s="40">
        <v>37.36</v>
      </c>
      <c r="V16" s="40">
        <v>51.91</v>
      </c>
      <c r="W16" s="44">
        <v>10.73</v>
      </c>
      <c r="X16" s="90"/>
      <c r="Y16" s="90"/>
      <c r="Z16" s="90"/>
      <c r="AA16" s="90"/>
      <c r="AB16" s="90"/>
      <c r="AC16" s="90"/>
      <c r="AD16" s="90"/>
      <c r="AE16" s="90"/>
      <c r="AF16" s="90"/>
      <c r="AG16" s="90"/>
      <c r="AH16" s="90"/>
    </row>
    <row r="17" spans="1:34" s="32" customFormat="1" x14ac:dyDescent="0.2">
      <c r="A17" s="31"/>
      <c r="B17" s="16" t="s">
        <v>31</v>
      </c>
      <c r="C17" s="23">
        <v>45.98</v>
      </c>
      <c r="D17" s="20">
        <v>49.04</v>
      </c>
      <c r="E17" s="20">
        <v>4.9800000000000004</v>
      </c>
      <c r="F17" s="23">
        <v>47.57</v>
      </c>
      <c r="G17" s="20">
        <v>47.66</v>
      </c>
      <c r="H17" s="21">
        <v>4.76</v>
      </c>
      <c r="I17" s="26">
        <v>45.34</v>
      </c>
      <c r="J17" s="27">
        <v>49.4</v>
      </c>
      <c r="K17" s="28">
        <v>5.26</v>
      </c>
      <c r="L17" s="27">
        <v>45.13</v>
      </c>
      <c r="M17" s="27">
        <v>50.13</v>
      </c>
      <c r="N17" s="28">
        <v>4.74</v>
      </c>
      <c r="O17" s="23">
        <v>45.51</v>
      </c>
      <c r="P17" s="20">
        <v>49.65</v>
      </c>
      <c r="Q17" s="21">
        <v>4.84</v>
      </c>
      <c r="R17" s="20">
        <v>46.34</v>
      </c>
      <c r="S17" s="20">
        <v>48.92</v>
      </c>
      <c r="T17" s="21">
        <v>4.74</v>
      </c>
      <c r="U17" s="20">
        <v>45.58</v>
      </c>
      <c r="V17" s="20">
        <v>49.39</v>
      </c>
      <c r="W17" s="21">
        <v>5.03</v>
      </c>
      <c r="X17" s="90"/>
      <c r="Y17" s="90"/>
      <c r="Z17" s="90"/>
      <c r="AA17" s="90"/>
      <c r="AB17" s="90"/>
      <c r="AC17" s="90"/>
      <c r="AD17" s="90"/>
      <c r="AE17" s="90"/>
      <c r="AF17" s="90"/>
      <c r="AG17" s="90"/>
      <c r="AH17" s="90"/>
    </row>
    <row r="18" spans="1:34" x14ac:dyDescent="0.2">
      <c r="A18" s="15" t="s">
        <v>32</v>
      </c>
      <c r="B18" s="16" t="s">
        <v>33</v>
      </c>
      <c r="C18" s="20">
        <v>47.14</v>
      </c>
      <c r="D18" s="20">
        <v>43.5</v>
      </c>
      <c r="E18" s="21">
        <v>9.36</v>
      </c>
      <c r="F18" s="23">
        <v>47.96</v>
      </c>
      <c r="G18" s="20">
        <v>43.15</v>
      </c>
      <c r="H18" s="21">
        <v>8.89</v>
      </c>
      <c r="I18" s="20">
        <v>44.75</v>
      </c>
      <c r="J18" s="20">
        <v>45.78</v>
      </c>
      <c r="K18" s="21">
        <v>9.48</v>
      </c>
      <c r="L18" s="20">
        <v>45.1</v>
      </c>
      <c r="M18" s="20">
        <v>45.77</v>
      </c>
      <c r="N18" s="21">
        <v>9.1199999999999992</v>
      </c>
      <c r="O18" s="23">
        <v>46.95</v>
      </c>
      <c r="P18" s="20">
        <v>44.13</v>
      </c>
      <c r="Q18" s="21">
        <v>8.92</v>
      </c>
      <c r="R18" s="23">
        <v>44.39</v>
      </c>
      <c r="S18" s="20">
        <v>46.76</v>
      </c>
      <c r="T18" s="21">
        <v>8.85</v>
      </c>
      <c r="U18" s="23">
        <v>45.7</v>
      </c>
      <c r="V18" s="20">
        <v>45.44</v>
      </c>
      <c r="W18" s="21">
        <v>8.86</v>
      </c>
    </row>
    <row r="19" spans="1:34" ht="13.5" thickBot="1" x14ac:dyDescent="0.25">
      <c r="A19" s="110"/>
      <c r="B19" s="112" t="s">
        <v>34</v>
      </c>
      <c r="C19" s="114">
        <v>43.6</v>
      </c>
      <c r="D19" s="114">
        <v>48.6</v>
      </c>
      <c r="E19" s="115">
        <v>7.8</v>
      </c>
      <c r="F19" s="113">
        <v>44.98</v>
      </c>
      <c r="G19" s="114">
        <v>47.36</v>
      </c>
      <c r="H19" s="115">
        <v>7.67</v>
      </c>
      <c r="I19" s="114">
        <v>42.18</v>
      </c>
      <c r="J19" s="114">
        <v>49.43</v>
      </c>
      <c r="K19" s="115">
        <v>8.39</v>
      </c>
      <c r="L19" s="114">
        <v>42.4</v>
      </c>
      <c r="M19" s="114">
        <v>49.93</v>
      </c>
      <c r="N19" s="115">
        <v>7.67</v>
      </c>
      <c r="O19" s="113">
        <v>43.13</v>
      </c>
      <c r="P19" s="114">
        <v>49.35</v>
      </c>
      <c r="Q19" s="115">
        <v>7.52</v>
      </c>
      <c r="R19" s="113">
        <v>40.69</v>
      </c>
      <c r="S19" s="114">
        <v>51.84</v>
      </c>
      <c r="T19" s="115">
        <v>7.48</v>
      </c>
      <c r="U19" s="113">
        <v>42.53</v>
      </c>
      <c r="V19" s="114">
        <v>49.41</v>
      </c>
      <c r="W19" s="115">
        <v>8.06</v>
      </c>
    </row>
    <row r="20" spans="1:34" x14ac:dyDescent="0.2">
      <c r="A20" s="119" t="s">
        <v>102</v>
      </c>
      <c r="B20" s="120" t="s">
        <v>371</v>
      </c>
      <c r="C20" s="121">
        <v>46.2</v>
      </c>
      <c r="D20" s="122">
        <v>44.89</v>
      </c>
      <c r="E20" s="122">
        <v>8.91</v>
      </c>
      <c r="F20" s="121">
        <v>46.28</v>
      </c>
      <c r="G20" s="122">
        <v>45.18</v>
      </c>
      <c r="H20" s="123">
        <v>8.5299999999999994</v>
      </c>
      <c r="I20" s="124">
        <v>43.41</v>
      </c>
      <c r="J20" s="125">
        <v>47.22</v>
      </c>
      <c r="K20" s="126">
        <v>9.3800000000000008</v>
      </c>
      <c r="L20" s="125">
        <v>44.18</v>
      </c>
      <c r="M20" s="125">
        <v>47.21</v>
      </c>
      <c r="N20" s="126">
        <v>8.61</v>
      </c>
      <c r="O20" s="125">
        <v>46.11</v>
      </c>
      <c r="P20" s="125">
        <v>45.49</v>
      </c>
      <c r="Q20" s="126">
        <v>8.4</v>
      </c>
      <c r="R20" s="125">
        <v>42.56</v>
      </c>
      <c r="S20" s="125">
        <v>48.83</v>
      </c>
      <c r="T20" s="126">
        <v>8.61</v>
      </c>
      <c r="U20" s="125">
        <v>44.31</v>
      </c>
      <c r="V20" s="125">
        <v>46.9</v>
      </c>
      <c r="W20" s="127">
        <v>8.8000000000000007</v>
      </c>
    </row>
    <row r="21" spans="1:34" x14ac:dyDescent="0.2">
      <c r="A21" s="128"/>
      <c r="B21" s="16" t="s">
        <v>372</v>
      </c>
      <c r="C21" s="23">
        <v>50.74</v>
      </c>
      <c r="D21" s="20">
        <v>41.07</v>
      </c>
      <c r="E21" s="20">
        <v>8.1999999999999993</v>
      </c>
      <c r="F21" s="23">
        <v>51.19</v>
      </c>
      <c r="G21" s="20">
        <v>41.03</v>
      </c>
      <c r="H21" s="21">
        <v>7.78</v>
      </c>
      <c r="I21" s="26">
        <v>47.59</v>
      </c>
      <c r="J21" s="27">
        <v>43.39</v>
      </c>
      <c r="K21" s="28">
        <v>9.02</v>
      </c>
      <c r="L21" s="27">
        <v>48.7</v>
      </c>
      <c r="M21" s="27">
        <v>43.02</v>
      </c>
      <c r="N21" s="28">
        <v>8.2799999999999994</v>
      </c>
      <c r="O21" s="27">
        <v>51.42</v>
      </c>
      <c r="P21" s="27">
        <v>41.25</v>
      </c>
      <c r="Q21" s="28">
        <v>7.33</v>
      </c>
      <c r="R21" s="27">
        <v>47.42</v>
      </c>
      <c r="S21" s="27">
        <v>44.54</v>
      </c>
      <c r="T21" s="28">
        <v>8.0399999999999991</v>
      </c>
      <c r="U21" s="27">
        <v>49.8</v>
      </c>
      <c r="V21" s="27">
        <v>42.33</v>
      </c>
      <c r="W21" s="139">
        <v>7.88</v>
      </c>
    </row>
    <row r="22" spans="1:34" ht="13.5" thickBot="1" x14ac:dyDescent="0.25">
      <c r="A22" s="130"/>
      <c r="B22" s="131" t="s">
        <v>387</v>
      </c>
      <c r="C22" s="132">
        <v>53.25</v>
      </c>
      <c r="D22" s="133">
        <v>37.54</v>
      </c>
      <c r="E22" s="133">
        <v>9.2100000000000009</v>
      </c>
      <c r="F22" s="132">
        <v>55.15</v>
      </c>
      <c r="G22" s="133">
        <v>36.42</v>
      </c>
      <c r="H22" s="134">
        <v>8.43</v>
      </c>
      <c r="I22" s="135">
        <v>53.7</v>
      </c>
      <c r="J22" s="136">
        <v>36.86</v>
      </c>
      <c r="K22" s="136">
        <v>9.44</v>
      </c>
      <c r="L22" s="135">
        <v>54.25</v>
      </c>
      <c r="M22" s="136">
        <v>37.22</v>
      </c>
      <c r="N22" s="140">
        <v>8.5299999999999994</v>
      </c>
      <c r="O22" s="135">
        <v>54.51</v>
      </c>
      <c r="P22" s="136">
        <v>37.15</v>
      </c>
      <c r="Q22" s="140">
        <v>8.34</v>
      </c>
      <c r="R22" s="135">
        <v>55</v>
      </c>
      <c r="S22" s="136">
        <v>36.82</v>
      </c>
      <c r="T22" s="140">
        <v>8.18</v>
      </c>
      <c r="U22" s="135">
        <v>56.23</v>
      </c>
      <c r="V22" s="136">
        <v>35.25</v>
      </c>
      <c r="W22" s="137">
        <v>8.52</v>
      </c>
    </row>
    <row r="23" spans="1:34" x14ac:dyDescent="0.2">
      <c r="A23" s="179" t="s">
        <v>392</v>
      </c>
      <c r="B23" s="180" t="s">
        <v>374</v>
      </c>
      <c r="C23" s="122">
        <v>51.4</v>
      </c>
      <c r="D23" s="122">
        <v>40.54</v>
      </c>
      <c r="E23" s="123">
        <v>8.06</v>
      </c>
      <c r="F23" s="122">
        <v>51.8</v>
      </c>
      <c r="G23" s="122">
        <v>40.229999999999997</v>
      </c>
      <c r="H23" s="123">
        <v>7.97</v>
      </c>
      <c r="I23" s="125">
        <v>49.6</v>
      </c>
      <c r="J23" s="125">
        <v>42.07</v>
      </c>
      <c r="K23" s="126">
        <v>8.33</v>
      </c>
      <c r="L23" s="125">
        <v>50.56</v>
      </c>
      <c r="M23" s="125">
        <v>41.61</v>
      </c>
      <c r="N23" s="126">
        <v>7.83</v>
      </c>
      <c r="O23" s="205">
        <v>51.39</v>
      </c>
      <c r="P23" s="205">
        <v>40.74</v>
      </c>
      <c r="Q23" s="196">
        <v>7.86</v>
      </c>
      <c r="R23" s="122">
        <v>48.81</v>
      </c>
      <c r="S23" s="122">
        <v>43.44</v>
      </c>
      <c r="T23" s="123">
        <v>7.75</v>
      </c>
      <c r="U23" s="216">
        <v>50.2</v>
      </c>
      <c r="V23" s="216">
        <v>41.66</v>
      </c>
      <c r="W23" s="231">
        <v>8.1300000000000008</v>
      </c>
    </row>
    <row r="24" spans="1:34" x14ac:dyDescent="0.2">
      <c r="A24" s="184"/>
      <c r="B24" s="31" t="s">
        <v>376</v>
      </c>
      <c r="C24" s="114"/>
      <c r="D24" s="20"/>
      <c r="E24" s="21"/>
      <c r="F24" s="20"/>
      <c r="G24" s="20"/>
      <c r="H24" s="21"/>
      <c r="I24" s="38"/>
      <c r="J24" s="38"/>
      <c r="K24" s="39"/>
      <c r="L24" s="38"/>
      <c r="M24" s="38"/>
      <c r="N24" s="39"/>
      <c r="O24" s="32"/>
      <c r="P24" s="32"/>
      <c r="Q24" s="197"/>
      <c r="R24" s="20"/>
      <c r="S24" s="20"/>
      <c r="T24" s="21"/>
      <c r="U24" s="45"/>
      <c r="V24" s="45"/>
      <c r="W24" s="139"/>
    </row>
    <row r="25" spans="1:34" ht="13.5" thickBot="1" x14ac:dyDescent="0.25">
      <c r="A25" s="186"/>
      <c r="B25" s="187" t="s">
        <v>393</v>
      </c>
      <c r="C25" s="133"/>
      <c r="D25" s="203"/>
      <c r="E25" s="207"/>
      <c r="F25" s="203"/>
      <c r="G25" s="203"/>
      <c r="H25" s="207"/>
      <c r="I25" s="203"/>
      <c r="J25" s="203"/>
      <c r="K25" s="207"/>
      <c r="L25" s="166"/>
      <c r="M25" s="166"/>
      <c r="N25" s="167"/>
      <c r="O25" s="208"/>
      <c r="P25" s="208"/>
      <c r="Q25" s="212"/>
      <c r="R25" s="203"/>
      <c r="S25" s="203"/>
      <c r="T25" s="207"/>
      <c r="U25" s="209"/>
      <c r="V25" s="209"/>
      <c r="W25" s="211"/>
    </row>
    <row r="26" spans="1:34" x14ac:dyDescent="0.2">
      <c r="I26" s="33"/>
      <c r="J26" s="33"/>
      <c r="K26" s="33"/>
      <c r="L26" s="33"/>
      <c r="M26" s="33"/>
      <c r="N26" s="33"/>
    </row>
    <row r="27" spans="1:34" x14ac:dyDescent="0.2">
      <c r="I27" s="33"/>
      <c r="J27" s="33"/>
      <c r="K27" s="33"/>
      <c r="L27" s="33"/>
      <c r="M27" s="33"/>
      <c r="N27" s="33"/>
    </row>
    <row r="28" spans="1:34" x14ac:dyDescent="0.2">
      <c r="I28" s="33"/>
      <c r="J28" s="33"/>
      <c r="K28" s="33"/>
      <c r="L28" s="33"/>
      <c r="M28" s="33"/>
      <c r="N28" s="33"/>
    </row>
    <row r="29" spans="1:34" x14ac:dyDescent="0.2">
      <c r="I29" s="33"/>
      <c r="J29" s="33"/>
      <c r="K29" s="33"/>
      <c r="L29" s="33"/>
      <c r="M29" s="33"/>
      <c r="N29" s="33"/>
    </row>
    <row r="30" spans="1:34" x14ac:dyDescent="0.2">
      <c r="I30" s="33"/>
      <c r="J30" s="33"/>
      <c r="K30" s="33"/>
      <c r="L30" s="33"/>
      <c r="M30" s="33"/>
      <c r="N30" s="33"/>
    </row>
    <row r="31" spans="1:34" x14ac:dyDescent="0.2">
      <c r="I31" s="33"/>
      <c r="J31" s="33"/>
      <c r="K31" s="33"/>
      <c r="L31" s="33"/>
      <c r="M31" s="33"/>
      <c r="N31" s="33"/>
    </row>
    <row r="32" spans="1:34" x14ac:dyDescent="0.2">
      <c r="I32" s="33"/>
      <c r="J32" s="33"/>
      <c r="K32" s="33"/>
      <c r="L32" s="33"/>
      <c r="M32" s="33"/>
      <c r="N32" s="33"/>
    </row>
    <row r="33" spans="3:23" x14ac:dyDescent="0.2">
      <c r="I33" s="33"/>
      <c r="J33" s="33"/>
      <c r="K33" s="33"/>
      <c r="L33" s="33"/>
      <c r="M33" s="33"/>
      <c r="N33" s="33"/>
    </row>
    <row r="34" spans="3:23" x14ac:dyDescent="0.2">
      <c r="I34" s="33"/>
      <c r="J34" s="33"/>
      <c r="K34" s="33"/>
      <c r="L34" s="33"/>
      <c r="M34" s="33"/>
      <c r="N34" s="33"/>
    </row>
    <row r="35" spans="3:23" x14ac:dyDescent="0.2">
      <c r="I35" s="33"/>
      <c r="J35" s="33"/>
      <c r="K35" s="33"/>
      <c r="L35" s="33"/>
      <c r="M35" s="33"/>
      <c r="N35" s="33"/>
    </row>
    <row r="36" spans="3:23" x14ac:dyDescent="0.2">
      <c r="I36" s="33"/>
      <c r="J36" s="33"/>
      <c r="K36" s="33"/>
      <c r="L36" s="33"/>
      <c r="M36" s="33"/>
      <c r="N36" s="33"/>
    </row>
    <row r="38" spans="3:23" hidden="1" x14ac:dyDescent="0.2">
      <c r="E38" s="10">
        <f t="shared" ref="E38:E43" si="0">SUM(C6:E6)</f>
        <v>0</v>
      </c>
      <c r="H38" s="10">
        <f t="shared" ref="H38:H43" si="1">SUM(F6:H6)</f>
        <v>0</v>
      </c>
      <c r="K38" s="10">
        <f t="shared" ref="K38:K43" si="2">SUM(I6:K6)</f>
        <v>0</v>
      </c>
      <c r="N38" s="10">
        <f t="shared" ref="N38:N43" si="3">SUM(L6:N6)</f>
        <v>0</v>
      </c>
      <c r="Q38" s="10">
        <f t="shared" ref="Q38:Q43" si="4">SUM(O6:Q6)</f>
        <v>0</v>
      </c>
      <c r="T38" s="10">
        <f t="shared" ref="T38:T43" si="5">SUM(R6:T6)</f>
        <v>0</v>
      </c>
      <c r="W38" s="10">
        <f t="shared" ref="W38:W43" si="6">SUM(U6:W6)</f>
        <v>0</v>
      </c>
    </row>
    <row r="39" spans="3:23" hidden="1" x14ac:dyDescent="0.2">
      <c r="E39" s="10">
        <f t="shared" si="0"/>
        <v>0</v>
      </c>
      <c r="H39" s="10">
        <f t="shared" si="1"/>
        <v>0</v>
      </c>
      <c r="K39" s="10">
        <f t="shared" si="2"/>
        <v>0</v>
      </c>
      <c r="N39" s="10">
        <f t="shared" si="3"/>
        <v>0</v>
      </c>
      <c r="Q39" s="10">
        <f t="shared" si="4"/>
        <v>0</v>
      </c>
      <c r="T39" s="10">
        <f t="shared" si="5"/>
        <v>0</v>
      </c>
      <c r="W39" s="10">
        <f t="shared" si="6"/>
        <v>0</v>
      </c>
    </row>
    <row r="40" spans="3:23" hidden="1" x14ac:dyDescent="0.2">
      <c r="E40" s="10">
        <f t="shared" si="0"/>
        <v>100</v>
      </c>
      <c r="H40" s="10">
        <f t="shared" si="1"/>
        <v>99.999999999999986</v>
      </c>
      <c r="K40" s="10">
        <f t="shared" si="2"/>
        <v>100.01</v>
      </c>
      <c r="N40" s="10">
        <f t="shared" si="3"/>
        <v>99.999999999999986</v>
      </c>
      <c r="Q40" s="10">
        <f t="shared" si="4"/>
        <v>100</v>
      </c>
      <c r="T40" s="10">
        <f t="shared" si="5"/>
        <v>99.995999999999995</v>
      </c>
      <c r="W40" s="10">
        <f t="shared" si="6"/>
        <v>100</v>
      </c>
    </row>
    <row r="41" spans="3:23" hidden="1" x14ac:dyDescent="0.2">
      <c r="E41" s="10">
        <f t="shared" si="0"/>
        <v>99.99</v>
      </c>
      <c r="H41" s="10">
        <f t="shared" si="1"/>
        <v>99.99</v>
      </c>
      <c r="K41" s="10">
        <f t="shared" si="2"/>
        <v>100</v>
      </c>
      <c r="N41" s="10">
        <f t="shared" si="3"/>
        <v>100</v>
      </c>
      <c r="Q41" s="10">
        <f t="shared" si="4"/>
        <v>100</v>
      </c>
      <c r="T41" s="10">
        <f t="shared" si="5"/>
        <v>99.999999999999986</v>
      </c>
      <c r="W41" s="10">
        <f t="shared" si="6"/>
        <v>100.00000000000001</v>
      </c>
    </row>
    <row r="42" spans="3:23" hidden="1" x14ac:dyDescent="0.2">
      <c r="E42" s="10">
        <f t="shared" si="0"/>
        <v>100</v>
      </c>
      <c r="H42" s="10">
        <f t="shared" si="1"/>
        <v>100</v>
      </c>
      <c r="K42" s="10">
        <f t="shared" si="2"/>
        <v>100</v>
      </c>
      <c r="N42" s="10">
        <f t="shared" si="3"/>
        <v>100</v>
      </c>
      <c r="Q42" s="10">
        <f t="shared" si="4"/>
        <v>100</v>
      </c>
      <c r="T42" s="10">
        <f t="shared" si="5"/>
        <v>99.999999999999986</v>
      </c>
      <c r="W42" s="10">
        <f t="shared" si="6"/>
        <v>100</v>
      </c>
    </row>
    <row r="43" spans="3:23" hidden="1" x14ac:dyDescent="0.2">
      <c r="E43" s="10">
        <f t="shared" si="0"/>
        <v>100.00000000000001</v>
      </c>
      <c r="H43" s="10">
        <f t="shared" si="1"/>
        <v>99.999999999999986</v>
      </c>
      <c r="K43" s="10">
        <f t="shared" si="2"/>
        <v>100.00999999999999</v>
      </c>
      <c r="N43" s="10">
        <f t="shared" si="3"/>
        <v>100.01</v>
      </c>
      <c r="Q43" s="10">
        <f t="shared" si="4"/>
        <v>100</v>
      </c>
      <c r="T43" s="10">
        <f t="shared" si="5"/>
        <v>100.01</v>
      </c>
      <c r="W43" s="10">
        <f t="shared" si="6"/>
        <v>101.01</v>
      </c>
    </row>
    <row r="44" spans="3:23" hidden="1" x14ac:dyDescent="0.2"/>
    <row r="45" spans="3:23" hidden="1" x14ac:dyDescent="0.2"/>
    <row r="46" spans="3:23" x14ac:dyDescent="0.2">
      <c r="C46" s="35" t="s">
        <v>35</v>
      </c>
      <c r="D46" s="35"/>
      <c r="E46" s="36"/>
      <c r="F46" s="36"/>
      <c r="G46" s="36"/>
      <c r="H46" s="36"/>
      <c r="I46" s="36"/>
      <c r="J46" s="36"/>
      <c r="K46" s="36"/>
      <c r="L46" s="36"/>
      <c r="M46" s="36"/>
      <c r="N46" s="36"/>
    </row>
    <row r="47" spans="3:23" x14ac:dyDescent="0.2">
      <c r="C47" s="35" t="s">
        <v>36</v>
      </c>
      <c r="D47" s="36"/>
      <c r="E47" s="36"/>
      <c r="F47" s="36"/>
      <c r="G47" s="36"/>
      <c r="H47" s="36"/>
      <c r="I47" s="36"/>
      <c r="J47" s="36"/>
      <c r="K47" s="36"/>
      <c r="L47" s="36"/>
      <c r="M47" s="36"/>
      <c r="N47" s="36"/>
    </row>
  </sheetData>
  <mergeCells count="7">
    <mergeCell ref="R4:T4"/>
    <mergeCell ref="U4:W4"/>
    <mergeCell ref="C4:E4"/>
    <mergeCell ref="F4:H4"/>
    <mergeCell ref="I4:K4"/>
    <mergeCell ref="L4:N4"/>
    <mergeCell ref="O4:Q4"/>
  </mergeCells>
  <phoneticPr fontId="4" type="noConversion"/>
  <pageMargins left="0.25" right="0.25" top="0.75" bottom="0.75" header="0.3" footer="0.3"/>
  <pageSetup paperSize="5" scale="77" fitToHeight="3" orientation="landscape" horizontalDpi="4294967292" verticalDpi="4294967292"/>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F32"/>
  <sheetViews>
    <sheetView workbookViewId="0">
      <pane xSplit="2" ySplit="5" topLeftCell="C8"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0" width="8.875" style="10" customWidth="1"/>
    <col min="21" max="16384" width="11" style="9"/>
  </cols>
  <sheetData>
    <row r="1" spans="1:32" x14ac:dyDescent="0.2">
      <c r="A1" s="8" t="s">
        <v>344</v>
      </c>
    </row>
    <row r="2" spans="1:32" x14ac:dyDescent="0.2">
      <c r="A2" s="8" t="s">
        <v>345</v>
      </c>
    </row>
    <row r="4" spans="1:32" ht="137.1" customHeight="1" x14ac:dyDescent="0.2">
      <c r="C4" s="244" t="s">
        <v>346</v>
      </c>
      <c r="D4" s="245"/>
      <c r="E4" s="246"/>
      <c r="F4" s="247" t="s">
        <v>347</v>
      </c>
      <c r="G4" s="245"/>
      <c r="H4" s="246"/>
      <c r="I4" s="244" t="s">
        <v>348</v>
      </c>
      <c r="J4" s="245"/>
      <c r="K4" s="246"/>
      <c r="L4" s="247" t="s">
        <v>349</v>
      </c>
      <c r="M4" s="245"/>
      <c r="N4" s="246"/>
      <c r="O4" s="244" t="s">
        <v>350</v>
      </c>
      <c r="P4" s="245"/>
      <c r="Q4" s="246"/>
      <c r="R4" s="247" t="s">
        <v>351</v>
      </c>
      <c r="S4" s="245"/>
      <c r="T4" s="246"/>
    </row>
    <row r="5" spans="1:32"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c r="R5" s="13" t="s">
        <v>10</v>
      </c>
      <c r="S5" s="13" t="s">
        <v>11</v>
      </c>
      <c r="T5" s="14" t="s">
        <v>12</v>
      </c>
    </row>
    <row r="6" spans="1:32" x14ac:dyDescent="0.2">
      <c r="A6" s="15" t="s">
        <v>13</v>
      </c>
      <c r="B6" s="16" t="s">
        <v>14</v>
      </c>
      <c r="C6" s="17">
        <v>0</v>
      </c>
      <c r="D6" s="18">
        <v>0</v>
      </c>
      <c r="E6" s="19">
        <v>0</v>
      </c>
      <c r="F6" s="20">
        <v>41.13</v>
      </c>
      <c r="G6" s="20">
        <v>46.77</v>
      </c>
      <c r="H6" s="21">
        <v>12.1</v>
      </c>
      <c r="I6" s="17">
        <v>0</v>
      </c>
      <c r="J6" s="18">
        <v>0</v>
      </c>
      <c r="K6" s="19">
        <v>0</v>
      </c>
      <c r="L6" s="20">
        <v>41.1</v>
      </c>
      <c r="M6" s="20">
        <v>38.36</v>
      </c>
      <c r="N6" s="21">
        <v>20.55</v>
      </c>
      <c r="O6" s="17">
        <v>0</v>
      </c>
      <c r="P6" s="18">
        <v>0</v>
      </c>
      <c r="Q6" s="19">
        <v>0</v>
      </c>
      <c r="R6" s="20">
        <v>66.67</v>
      </c>
      <c r="S6" s="20">
        <v>33.33</v>
      </c>
      <c r="T6" s="21">
        <v>0</v>
      </c>
    </row>
    <row r="7" spans="1:32" x14ac:dyDescent="0.2">
      <c r="A7" s="22"/>
      <c r="B7" s="16" t="s">
        <v>15</v>
      </c>
      <c r="C7" s="23">
        <v>77.78</v>
      </c>
      <c r="D7" s="20">
        <v>0</v>
      </c>
      <c r="E7" s="21">
        <v>22.22</v>
      </c>
      <c r="F7" s="20">
        <v>45.69</v>
      </c>
      <c r="G7" s="20">
        <v>48.28</v>
      </c>
      <c r="H7" s="21">
        <v>6.03</v>
      </c>
      <c r="I7" s="17">
        <v>0</v>
      </c>
      <c r="J7" s="18">
        <v>0</v>
      </c>
      <c r="K7" s="19">
        <v>0</v>
      </c>
      <c r="L7" s="20">
        <v>23.08</v>
      </c>
      <c r="M7" s="20">
        <v>53.85</v>
      </c>
      <c r="N7" s="21">
        <v>23.08</v>
      </c>
      <c r="O7" s="23">
        <v>30</v>
      </c>
      <c r="P7" s="20">
        <v>50</v>
      </c>
      <c r="Q7" s="21">
        <v>20</v>
      </c>
      <c r="R7" s="20">
        <v>40</v>
      </c>
      <c r="S7" s="20">
        <v>46.67</v>
      </c>
      <c r="T7" s="21">
        <v>13.33</v>
      </c>
    </row>
    <row r="8" spans="1:32" x14ac:dyDescent="0.2">
      <c r="A8" s="15" t="s">
        <v>16</v>
      </c>
      <c r="B8" s="16" t="s">
        <v>17</v>
      </c>
      <c r="C8" s="23">
        <v>100</v>
      </c>
      <c r="D8" s="20">
        <v>0</v>
      </c>
      <c r="E8" s="21">
        <v>0</v>
      </c>
      <c r="F8" s="20">
        <v>51.08</v>
      </c>
      <c r="G8" s="20">
        <v>38.17</v>
      </c>
      <c r="H8" s="21">
        <v>10.75</v>
      </c>
      <c r="I8" s="17">
        <v>0</v>
      </c>
      <c r="J8" s="18">
        <v>0</v>
      </c>
      <c r="K8" s="19">
        <v>0</v>
      </c>
      <c r="L8" s="20">
        <v>38.89</v>
      </c>
      <c r="M8" s="20">
        <v>55.56</v>
      </c>
      <c r="N8" s="21">
        <v>5.56</v>
      </c>
      <c r="O8" s="17">
        <v>0</v>
      </c>
      <c r="P8" s="18">
        <v>0</v>
      </c>
      <c r="Q8" s="19">
        <v>0</v>
      </c>
      <c r="R8" s="20">
        <v>100</v>
      </c>
      <c r="S8" s="20">
        <v>0</v>
      </c>
      <c r="T8" s="21">
        <v>0</v>
      </c>
    </row>
    <row r="9" spans="1:32" x14ac:dyDescent="0.2">
      <c r="A9" s="22"/>
      <c r="B9" s="16" t="s">
        <v>18</v>
      </c>
      <c r="C9" s="23">
        <v>84.62</v>
      </c>
      <c r="D9" s="20">
        <v>7.69</v>
      </c>
      <c r="E9" s="21">
        <v>7.69</v>
      </c>
      <c r="F9" s="20">
        <v>60.34</v>
      </c>
      <c r="G9" s="20">
        <v>33.619999999999997</v>
      </c>
      <c r="H9" s="21">
        <v>6.03</v>
      </c>
      <c r="I9" s="17">
        <v>0</v>
      </c>
      <c r="J9" s="18">
        <v>0</v>
      </c>
      <c r="K9" s="19">
        <v>0</v>
      </c>
      <c r="L9" s="20">
        <v>41.67</v>
      </c>
      <c r="M9" s="20">
        <v>50</v>
      </c>
      <c r="N9" s="21">
        <v>8.33</v>
      </c>
      <c r="O9" s="17">
        <v>0</v>
      </c>
      <c r="P9" s="18">
        <v>0</v>
      </c>
      <c r="Q9" s="19">
        <v>0</v>
      </c>
      <c r="R9" s="20">
        <v>100</v>
      </c>
      <c r="S9" s="20">
        <v>0</v>
      </c>
      <c r="T9" s="21">
        <v>0</v>
      </c>
    </row>
    <row r="10" spans="1:32" x14ac:dyDescent="0.2">
      <c r="A10" s="15" t="s">
        <v>19</v>
      </c>
      <c r="B10" s="16" t="s">
        <v>20</v>
      </c>
      <c r="C10" s="23">
        <v>81.819999999999993</v>
      </c>
      <c r="D10" s="20">
        <v>9.09</v>
      </c>
      <c r="E10" s="21">
        <v>9.09</v>
      </c>
      <c r="F10" s="20">
        <v>54</v>
      </c>
      <c r="G10" s="20">
        <v>39</v>
      </c>
      <c r="H10" s="21">
        <v>7</v>
      </c>
      <c r="I10" s="17">
        <v>0</v>
      </c>
      <c r="J10" s="18">
        <v>0</v>
      </c>
      <c r="K10" s="19">
        <v>0</v>
      </c>
      <c r="L10" s="20">
        <v>30</v>
      </c>
      <c r="M10" s="20">
        <v>50</v>
      </c>
      <c r="N10" s="21">
        <v>20</v>
      </c>
      <c r="O10" s="17">
        <v>0</v>
      </c>
      <c r="P10" s="18">
        <v>0</v>
      </c>
      <c r="Q10" s="19">
        <v>0</v>
      </c>
      <c r="R10" s="20">
        <v>100</v>
      </c>
      <c r="S10" s="20">
        <v>0</v>
      </c>
      <c r="T10" s="21">
        <v>0</v>
      </c>
    </row>
    <row r="11" spans="1:32" x14ac:dyDescent="0.2">
      <c r="A11" s="22"/>
      <c r="B11" s="16" t="s">
        <v>21</v>
      </c>
      <c r="C11" s="23">
        <v>81.819999999999993</v>
      </c>
      <c r="D11" s="20">
        <v>9.09</v>
      </c>
      <c r="E11" s="21">
        <v>9.09</v>
      </c>
      <c r="F11" s="20">
        <v>13.46</v>
      </c>
      <c r="G11" s="20">
        <v>81.73</v>
      </c>
      <c r="H11" s="21">
        <v>4.8099999999999996</v>
      </c>
      <c r="I11" s="17">
        <v>0</v>
      </c>
      <c r="J11" s="18">
        <v>0</v>
      </c>
      <c r="K11" s="19">
        <v>0</v>
      </c>
      <c r="L11" s="20">
        <v>9.09</v>
      </c>
      <c r="M11" s="20">
        <v>81.819999999999993</v>
      </c>
      <c r="N11" s="21">
        <v>9.09</v>
      </c>
      <c r="O11" s="17">
        <v>0</v>
      </c>
      <c r="P11" s="18">
        <v>0</v>
      </c>
      <c r="Q11" s="19">
        <v>0</v>
      </c>
      <c r="R11" s="20">
        <v>25</v>
      </c>
      <c r="S11" s="20">
        <v>75</v>
      </c>
      <c r="T11" s="21">
        <v>0</v>
      </c>
    </row>
    <row r="12" spans="1:32" x14ac:dyDescent="0.2">
      <c r="A12" s="15" t="s">
        <v>22</v>
      </c>
      <c r="B12" s="16" t="s">
        <v>23</v>
      </c>
      <c r="C12" s="23">
        <v>90</v>
      </c>
      <c r="D12" s="20">
        <v>10</v>
      </c>
      <c r="E12" s="21">
        <v>0</v>
      </c>
      <c r="F12" s="20">
        <v>16.25</v>
      </c>
      <c r="G12" s="20">
        <v>77.5</v>
      </c>
      <c r="H12" s="21">
        <v>6.25</v>
      </c>
      <c r="I12" s="17">
        <v>0</v>
      </c>
      <c r="J12" s="18">
        <v>0</v>
      </c>
      <c r="K12" s="19">
        <v>0</v>
      </c>
      <c r="L12" s="20">
        <v>0</v>
      </c>
      <c r="M12" s="20">
        <v>100</v>
      </c>
      <c r="N12" s="21">
        <v>0</v>
      </c>
      <c r="O12" s="17">
        <v>0</v>
      </c>
      <c r="P12" s="18">
        <v>0</v>
      </c>
      <c r="Q12" s="19">
        <v>0</v>
      </c>
      <c r="R12" s="20">
        <v>75</v>
      </c>
      <c r="S12" s="20">
        <v>25</v>
      </c>
      <c r="T12" s="21">
        <v>0</v>
      </c>
    </row>
    <row r="13" spans="1:32" x14ac:dyDescent="0.2">
      <c r="A13" s="22"/>
      <c r="B13" s="16" t="s">
        <v>24</v>
      </c>
      <c r="C13" s="23">
        <v>88.89</v>
      </c>
      <c r="D13" s="20">
        <v>0</v>
      </c>
      <c r="E13" s="21">
        <v>11.11</v>
      </c>
      <c r="F13" s="20">
        <v>38.46</v>
      </c>
      <c r="G13" s="20">
        <v>52.88</v>
      </c>
      <c r="H13" s="21">
        <v>8.65</v>
      </c>
      <c r="I13" s="18">
        <v>0</v>
      </c>
      <c r="J13" s="18">
        <v>0</v>
      </c>
      <c r="K13" s="19">
        <v>0</v>
      </c>
      <c r="L13" s="20">
        <v>63.46</v>
      </c>
      <c r="M13" s="20">
        <v>32.69</v>
      </c>
      <c r="N13" s="21">
        <v>3.85</v>
      </c>
      <c r="O13" s="18">
        <v>0</v>
      </c>
      <c r="P13" s="18">
        <v>0</v>
      </c>
      <c r="Q13" s="19">
        <v>0</v>
      </c>
      <c r="R13" s="20">
        <v>50</v>
      </c>
      <c r="S13" s="20">
        <v>50</v>
      </c>
      <c r="T13" s="21">
        <v>0</v>
      </c>
    </row>
    <row r="14" spans="1:32" x14ac:dyDescent="0.2">
      <c r="A14" s="15" t="s">
        <v>26</v>
      </c>
      <c r="B14" s="16" t="s">
        <v>27</v>
      </c>
      <c r="C14" s="23">
        <v>84.62</v>
      </c>
      <c r="D14" s="20">
        <v>15.38</v>
      </c>
      <c r="E14" s="21">
        <v>0</v>
      </c>
      <c r="F14" s="20">
        <v>25</v>
      </c>
      <c r="G14" s="20">
        <v>63.54</v>
      </c>
      <c r="H14" s="21">
        <v>11.46</v>
      </c>
      <c r="I14" s="17">
        <v>0</v>
      </c>
      <c r="J14" s="18">
        <v>0</v>
      </c>
      <c r="K14" s="19">
        <v>0</v>
      </c>
      <c r="L14" s="20">
        <v>44.44</v>
      </c>
      <c r="M14" s="20">
        <v>44.44</v>
      </c>
      <c r="N14" s="21">
        <v>11.11</v>
      </c>
      <c r="O14" s="17">
        <v>0</v>
      </c>
      <c r="P14" s="18">
        <v>0</v>
      </c>
      <c r="Q14" s="19">
        <v>0</v>
      </c>
      <c r="R14" s="20">
        <v>28.57</v>
      </c>
      <c r="S14" s="20">
        <v>71.430000000000007</v>
      </c>
      <c r="T14" s="21">
        <v>0</v>
      </c>
    </row>
    <row r="15" spans="1:32" x14ac:dyDescent="0.2">
      <c r="A15" s="24"/>
      <c r="B15" s="16" t="s">
        <v>28</v>
      </c>
      <c r="C15" s="23">
        <v>46.15</v>
      </c>
      <c r="D15" s="20">
        <v>46.15</v>
      </c>
      <c r="E15" s="21">
        <v>7.69</v>
      </c>
      <c r="F15" s="20">
        <v>30.26</v>
      </c>
      <c r="G15" s="20">
        <v>65.13</v>
      </c>
      <c r="H15" s="21">
        <v>4.6100000000000003</v>
      </c>
      <c r="I15" s="17">
        <v>0</v>
      </c>
      <c r="J15" s="18">
        <v>0</v>
      </c>
      <c r="K15" s="19">
        <v>0</v>
      </c>
      <c r="L15" s="20">
        <v>44.44</v>
      </c>
      <c r="M15" s="20">
        <v>55.56</v>
      </c>
      <c r="N15" s="21">
        <v>0</v>
      </c>
      <c r="O15" s="23">
        <v>46.15</v>
      </c>
      <c r="P15" s="20">
        <v>46.15</v>
      </c>
      <c r="Q15" s="21">
        <v>7.69</v>
      </c>
      <c r="R15" s="20">
        <v>91.67</v>
      </c>
      <c r="S15" s="20">
        <v>8.33</v>
      </c>
      <c r="T15" s="21">
        <v>0</v>
      </c>
    </row>
    <row r="16" spans="1:32" s="30" customFormat="1" x14ac:dyDescent="0.2">
      <c r="A16" s="25" t="s">
        <v>29</v>
      </c>
      <c r="B16" s="16" t="s">
        <v>30</v>
      </c>
      <c r="C16" s="23">
        <v>21.43</v>
      </c>
      <c r="D16" s="20">
        <v>78.569999999999993</v>
      </c>
      <c r="E16" s="20">
        <v>0</v>
      </c>
      <c r="F16" s="23">
        <v>31.67</v>
      </c>
      <c r="G16" s="20">
        <v>64.17</v>
      </c>
      <c r="H16" s="21">
        <v>4.17</v>
      </c>
      <c r="I16" s="17">
        <v>0</v>
      </c>
      <c r="J16" s="18">
        <v>0</v>
      </c>
      <c r="K16" s="19">
        <v>0</v>
      </c>
      <c r="L16" s="27">
        <v>46.15</v>
      </c>
      <c r="M16" s="27">
        <v>46.15</v>
      </c>
      <c r="N16" s="28">
        <v>7.69</v>
      </c>
      <c r="O16" s="29">
        <v>21.43</v>
      </c>
      <c r="P16" s="29">
        <v>78.569999999999993</v>
      </c>
      <c r="Q16" s="42">
        <v>0</v>
      </c>
      <c r="R16" s="40">
        <v>33.33</v>
      </c>
      <c r="S16" s="40">
        <v>66.67</v>
      </c>
      <c r="T16" s="44">
        <v>0</v>
      </c>
      <c r="U16" s="90"/>
      <c r="V16" s="90"/>
      <c r="W16" s="90"/>
      <c r="X16" s="90"/>
      <c r="Y16" s="90"/>
      <c r="Z16" s="90"/>
      <c r="AA16" s="90"/>
      <c r="AB16" s="90"/>
      <c r="AC16" s="90"/>
      <c r="AD16" s="90"/>
      <c r="AE16" s="90"/>
      <c r="AF16" s="90"/>
    </row>
    <row r="17" spans="1:32" s="32" customFormat="1" x14ac:dyDescent="0.2">
      <c r="A17" s="31"/>
      <c r="B17" s="16" t="s">
        <v>31</v>
      </c>
      <c r="C17" s="23">
        <v>100</v>
      </c>
      <c r="D17" s="20">
        <v>0</v>
      </c>
      <c r="E17" s="20">
        <v>0</v>
      </c>
      <c r="F17" s="23">
        <v>44.76</v>
      </c>
      <c r="G17" s="20">
        <v>36.83</v>
      </c>
      <c r="H17" s="21">
        <v>18.41</v>
      </c>
      <c r="I17" s="26">
        <v>44.14</v>
      </c>
      <c r="J17" s="27">
        <v>26.85</v>
      </c>
      <c r="K17" s="28">
        <v>29.01</v>
      </c>
      <c r="L17" s="27">
        <v>50.79</v>
      </c>
      <c r="M17" s="27">
        <v>43.65</v>
      </c>
      <c r="N17" s="28">
        <v>5.56</v>
      </c>
      <c r="O17" s="23">
        <v>46.35</v>
      </c>
      <c r="P17" s="20">
        <v>44.64</v>
      </c>
      <c r="Q17" s="21">
        <v>9.01</v>
      </c>
      <c r="R17" s="20">
        <v>100</v>
      </c>
      <c r="S17" s="20">
        <v>0</v>
      </c>
      <c r="T17" s="21">
        <v>0</v>
      </c>
      <c r="U17" s="90"/>
      <c r="V17" s="90"/>
      <c r="W17" s="90"/>
      <c r="X17" s="90"/>
      <c r="Y17" s="90"/>
      <c r="Z17" s="90"/>
      <c r="AA17" s="90"/>
      <c r="AB17" s="90"/>
      <c r="AC17" s="90"/>
      <c r="AD17" s="90"/>
      <c r="AE17" s="90"/>
      <c r="AF17" s="90"/>
    </row>
    <row r="18" spans="1:32" x14ac:dyDescent="0.2">
      <c r="A18" s="15" t="s">
        <v>32</v>
      </c>
      <c r="B18" s="16" t="s">
        <v>33</v>
      </c>
      <c r="C18" s="20">
        <v>100</v>
      </c>
      <c r="D18" s="20">
        <v>0</v>
      </c>
      <c r="E18" s="21">
        <v>0</v>
      </c>
      <c r="F18" s="23">
        <v>32.67</v>
      </c>
      <c r="G18" s="20">
        <v>56.44</v>
      </c>
      <c r="H18" s="21">
        <v>10.89</v>
      </c>
      <c r="I18" s="17">
        <v>0</v>
      </c>
      <c r="J18" s="18">
        <v>0</v>
      </c>
      <c r="K18" s="19">
        <v>0</v>
      </c>
      <c r="L18" s="20">
        <v>50</v>
      </c>
      <c r="M18" s="20">
        <v>41.67</v>
      </c>
      <c r="N18" s="21">
        <v>8.33</v>
      </c>
      <c r="O18" s="23">
        <v>100</v>
      </c>
      <c r="P18" s="20">
        <v>0</v>
      </c>
      <c r="Q18" s="21">
        <v>0</v>
      </c>
      <c r="R18" s="23">
        <v>100</v>
      </c>
      <c r="S18" s="20">
        <v>0</v>
      </c>
      <c r="T18" s="21">
        <v>0</v>
      </c>
    </row>
    <row r="19" spans="1:32" ht="13.5" thickBot="1" x14ac:dyDescent="0.25">
      <c r="A19" s="110"/>
      <c r="B19" s="112" t="s">
        <v>34</v>
      </c>
      <c r="C19" s="114">
        <v>100</v>
      </c>
      <c r="D19" s="114">
        <v>0</v>
      </c>
      <c r="E19" s="115">
        <v>0</v>
      </c>
      <c r="F19" s="113">
        <v>28.26</v>
      </c>
      <c r="G19" s="114">
        <v>57.61</v>
      </c>
      <c r="H19" s="115">
        <v>14.13</v>
      </c>
      <c r="I19" s="61">
        <v>0</v>
      </c>
      <c r="J19" s="61">
        <v>0</v>
      </c>
      <c r="K19" s="62">
        <v>0</v>
      </c>
      <c r="L19" s="114">
        <v>67.650000000000006</v>
      </c>
      <c r="M19" s="114">
        <v>25</v>
      </c>
      <c r="N19" s="115">
        <v>7.35</v>
      </c>
      <c r="O19" s="113">
        <v>100</v>
      </c>
      <c r="P19" s="114">
        <v>0</v>
      </c>
      <c r="Q19" s="115">
        <v>0</v>
      </c>
      <c r="R19" s="113">
        <v>100</v>
      </c>
      <c r="S19" s="114">
        <v>0</v>
      </c>
      <c r="T19" s="115">
        <v>0</v>
      </c>
    </row>
    <row r="20" spans="1:32" x14ac:dyDescent="0.2">
      <c r="A20" s="119" t="s">
        <v>102</v>
      </c>
      <c r="B20" s="120" t="s">
        <v>371</v>
      </c>
      <c r="C20" s="146">
        <v>0</v>
      </c>
      <c r="D20" s="146">
        <v>0</v>
      </c>
      <c r="E20" s="147">
        <v>0</v>
      </c>
      <c r="F20" s="121">
        <v>46.67</v>
      </c>
      <c r="G20" s="122">
        <v>53.33</v>
      </c>
      <c r="H20" s="123">
        <v>0</v>
      </c>
      <c r="I20" s="146">
        <v>0</v>
      </c>
      <c r="J20" s="146">
        <v>0</v>
      </c>
      <c r="K20" s="147">
        <v>0</v>
      </c>
      <c r="L20" s="125">
        <v>41.67</v>
      </c>
      <c r="M20" s="125">
        <v>58.33</v>
      </c>
      <c r="N20" s="126">
        <v>0</v>
      </c>
      <c r="O20" s="146">
        <v>0</v>
      </c>
      <c r="P20" s="146">
        <v>0</v>
      </c>
      <c r="Q20" s="147">
        <v>0</v>
      </c>
      <c r="R20" s="125">
        <v>100</v>
      </c>
      <c r="S20" s="125">
        <v>0</v>
      </c>
      <c r="T20" s="127">
        <v>0</v>
      </c>
    </row>
    <row r="21" spans="1:32" x14ac:dyDescent="0.2">
      <c r="A21" s="128"/>
      <c r="B21" s="16" t="s">
        <v>372</v>
      </c>
      <c r="C21" s="38">
        <v>100</v>
      </c>
      <c r="D21" s="38">
        <v>0</v>
      </c>
      <c r="E21" s="38">
        <v>0</v>
      </c>
      <c r="F21" s="23">
        <v>32.58</v>
      </c>
      <c r="G21" s="20">
        <v>67.42</v>
      </c>
      <c r="H21" s="21">
        <v>0</v>
      </c>
      <c r="I21" s="18">
        <v>0</v>
      </c>
      <c r="J21" s="18">
        <v>0</v>
      </c>
      <c r="K21" s="19">
        <v>0</v>
      </c>
      <c r="L21" s="27">
        <v>0</v>
      </c>
      <c r="M21" s="27">
        <v>100</v>
      </c>
      <c r="N21" s="28">
        <v>0</v>
      </c>
      <c r="O21" s="38">
        <v>100</v>
      </c>
      <c r="P21" s="38">
        <v>0</v>
      </c>
      <c r="Q21" s="39">
        <v>0</v>
      </c>
      <c r="R21" s="27">
        <v>100</v>
      </c>
      <c r="S21" s="27">
        <v>0</v>
      </c>
      <c r="T21" s="139">
        <v>0</v>
      </c>
    </row>
    <row r="22" spans="1:32"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c r="R22" s="135" t="s">
        <v>389</v>
      </c>
      <c r="S22" s="136" t="s">
        <v>389</v>
      </c>
      <c r="T22" s="137" t="s">
        <v>389</v>
      </c>
    </row>
    <row r="23" spans="1:32" x14ac:dyDescent="0.2">
      <c r="A23" s="179" t="s">
        <v>392</v>
      </c>
      <c r="B23" s="180" t="s">
        <v>374</v>
      </c>
      <c r="C23" s="122">
        <v>93.33</v>
      </c>
      <c r="D23" s="122">
        <v>0</v>
      </c>
      <c r="E23" s="123">
        <v>6.67</v>
      </c>
      <c r="F23" s="122">
        <v>0</v>
      </c>
      <c r="G23" s="122">
        <v>100</v>
      </c>
      <c r="H23" s="123">
        <v>0</v>
      </c>
      <c r="I23" s="146">
        <v>0</v>
      </c>
      <c r="J23" s="146">
        <v>0</v>
      </c>
      <c r="K23" s="147">
        <v>0</v>
      </c>
      <c r="L23" s="146">
        <v>0</v>
      </c>
      <c r="M23" s="146">
        <v>0</v>
      </c>
      <c r="N23" s="147">
        <v>0</v>
      </c>
      <c r="O23" s="229">
        <v>93.33</v>
      </c>
      <c r="P23" s="229">
        <v>0</v>
      </c>
      <c r="Q23" s="230">
        <v>6.67</v>
      </c>
      <c r="R23" s="216">
        <v>80</v>
      </c>
      <c r="S23" s="216">
        <v>20</v>
      </c>
      <c r="T23" s="231">
        <v>0</v>
      </c>
    </row>
    <row r="24" spans="1:32" x14ac:dyDescent="0.2">
      <c r="A24" s="184"/>
      <c r="B24" s="31" t="s">
        <v>376</v>
      </c>
      <c r="C24" s="114"/>
      <c r="D24" s="20"/>
      <c r="E24" s="21"/>
      <c r="F24" s="20"/>
      <c r="G24" s="20"/>
      <c r="H24" s="21"/>
      <c r="I24" s="38"/>
      <c r="J24" s="38"/>
      <c r="K24" s="39"/>
      <c r="L24" s="38"/>
      <c r="M24" s="38"/>
      <c r="N24" s="39"/>
      <c r="O24" s="32"/>
      <c r="P24" s="32"/>
      <c r="Q24" s="197"/>
      <c r="R24" s="45"/>
      <c r="S24" s="45"/>
      <c r="T24" s="139"/>
    </row>
    <row r="25" spans="1:32" ht="13.5" thickBot="1" x14ac:dyDescent="0.25">
      <c r="A25" s="186"/>
      <c r="B25" s="187" t="s">
        <v>393</v>
      </c>
      <c r="C25" s="133"/>
      <c r="D25" s="203"/>
      <c r="E25" s="207"/>
      <c r="F25" s="203"/>
      <c r="G25" s="203"/>
      <c r="H25" s="207"/>
      <c r="I25" s="203"/>
      <c r="J25" s="203"/>
      <c r="K25" s="207"/>
      <c r="L25" s="166"/>
      <c r="M25" s="166"/>
      <c r="N25" s="167"/>
      <c r="O25" s="208"/>
      <c r="P25" s="208"/>
      <c r="Q25" s="212"/>
      <c r="R25" s="209"/>
      <c r="S25" s="209"/>
      <c r="T25" s="211"/>
    </row>
    <row r="26" spans="1:32" x14ac:dyDescent="0.2">
      <c r="I26" s="33"/>
      <c r="J26" s="33"/>
      <c r="K26" s="33"/>
      <c r="L26" s="33"/>
      <c r="M26" s="33"/>
      <c r="N26" s="33"/>
    </row>
    <row r="27" spans="1:32" x14ac:dyDescent="0.2">
      <c r="I27" s="33"/>
      <c r="J27" s="33"/>
      <c r="K27" s="33"/>
      <c r="L27" s="33"/>
      <c r="M27" s="33"/>
      <c r="N27" s="33"/>
    </row>
    <row r="28" spans="1:32" x14ac:dyDescent="0.2">
      <c r="I28" s="33"/>
      <c r="J28" s="33"/>
      <c r="K28" s="33"/>
      <c r="L28" s="33"/>
      <c r="M28" s="33"/>
      <c r="N28" s="33"/>
    </row>
    <row r="29" spans="1:32" x14ac:dyDescent="0.2">
      <c r="I29" s="33"/>
      <c r="J29" s="33"/>
      <c r="K29" s="33"/>
      <c r="L29" s="33"/>
      <c r="M29" s="33"/>
      <c r="N29" s="33"/>
    </row>
    <row r="31" spans="1:32" x14ac:dyDescent="0.2">
      <c r="C31" s="35" t="s">
        <v>35</v>
      </c>
      <c r="D31" s="35"/>
      <c r="E31" s="36"/>
      <c r="F31" s="36"/>
      <c r="G31" s="36"/>
      <c r="H31" s="36"/>
      <c r="I31" s="36"/>
      <c r="J31" s="36"/>
      <c r="K31" s="36"/>
      <c r="L31" s="36"/>
      <c r="M31" s="36"/>
      <c r="N31" s="36"/>
    </row>
    <row r="32" spans="1:32" x14ac:dyDescent="0.2">
      <c r="C32" s="35" t="s">
        <v>36</v>
      </c>
      <c r="D32" s="36"/>
      <c r="E32" s="36"/>
      <c r="F32" s="36"/>
      <c r="G32" s="36"/>
      <c r="H32" s="36"/>
      <c r="I32" s="36"/>
      <c r="J32" s="36"/>
      <c r="K32" s="36"/>
      <c r="L32" s="36"/>
      <c r="M32" s="36"/>
      <c r="N32" s="36"/>
    </row>
  </sheetData>
  <mergeCells count="6">
    <mergeCell ref="R4:T4"/>
    <mergeCell ref="C4:E4"/>
    <mergeCell ref="F4:H4"/>
    <mergeCell ref="I4:K4"/>
    <mergeCell ref="L4:N4"/>
    <mergeCell ref="O4:Q4"/>
  </mergeCells>
  <phoneticPr fontId="4" type="noConversion"/>
  <pageMargins left="0.25" right="0.25" top="0.75" bottom="0.75" header="0.3" footer="0.3"/>
  <pageSetup paperSize="5" scale="89" orientation="landscape" horizontalDpi="4294967292" verticalDpi="4294967292"/>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8"/>
  <sheetViews>
    <sheetView workbookViewId="0">
      <pane xSplit="2" ySplit="3" topLeftCell="C4" activePane="bottomRight" state="frozen"/>
      <selection pane="topRight" activeCell="C1" sqref="C1"/>
      <selection pane="bottomLeft" activeCell="A6" sqref="A6"/>
      <selection pane="bottomRight" activeCell="A2" sqref="A2"/>
    </sheetView>
  </sheetViews>
  <sheetFormatPr defaultColWidth="11" defaultRowHeight="12.75" x14ac:dyDescent="0.2"/>
  <cols>
    <col min="1" max="2" width="11" style="9"/>
    <col min="3" max="17" width="8.875" style="10" customWidth="1"/>
    <col min="18" max="16384" width="11" style="9"/>
  </cols>
  <sheetData>
    <row r="1" spans="1:17" x14ac:dyDescent="0.2">
      <c r="A1" s="8" t="s">
        <v>344</v>
      </c>
    </row>
    <row r="2" spans="1:17" x14ac:dyDescent="0.2">
      <c r="A2" s="8" t="s">
        <v>386</v>
      </c>
    </row>
    <row r="4" spans="1:17" ht="137.1" customHeight="1" x14ac:dyDescent="0.2">
      <c r="C4" s="244" t="s">
        <v>352</v>
      </c>
      <c r="D4" s="245"/>
      <c r="E4" s="246"/>
      <c r="F4" s="247" t="s">
        <v>353</v>
      </c>
      <c r="G4" s="245"/>
      <c r="H4" s="246"/>
      <c r="I4" s="244" t="s">
        <v>354</v>
      </c>
      <c r="J4" s="245"/>
      <c r="K4" s="246"/>
      <c r="L4" s="247" t="s">
        <v>355</v>
      </c>
      <c r="M4" s="245"/>
      <c r="N4" s="246"/>
      <c r="O4" s="244" t="s">
        <v>356</v>
      </c>
      <c r="P4" s="245"/>
      <c r="Q4" s="246"/>
    </row>
    <row r="5" spans="1:17" x14ac:dyDescent="0.2">
      <c r="A5" s="11" t="s">
        <v>9</v>
      </c>
      <c r="C5" s="12" t="s">
        <v>10</v>
      </c>
      <c r="D5" s="13" t="s">
        <v>11</v>
      </c>
      <c r="E5" s="14" t="s">
        <v>12</v>
      </c>
      <c r="F5" s="13" t="s">
        <v>10</v>
      </c>
      <c r="G5" s="13" t="s">
        <v>11</v>
      </c>
      <c r="H5" s="14" t="s">
        <v>12</v>
      </c>
      <c r="I5" s="12" t="s">
        <v>10</v>
      </c>
      <c r="J5" s="13" t="s">
        <v>11</v>
      </c>
      <c r="K5" s="14" t="s">
        <v>12</v>
      </c>
      <c r="L5" s="13" t="s">
        <v>10</v>
      </c>
      <c r="M5" s="13" t="s">
        <v>11</v>
      </c>
      <c r="N5" s="14" t="s">
        <v>12</v>
      </c>
      <c r="O5" s="12" t="s">
        <v>10</v>
      </c>
      <c r="P5" s="13" t="s">
        <v>11</v>
      </c>
      <c r="Q5" s="14" t="s">
        <v>12</v>
      </c>
    </row>
    <row r="6" spans="1:17" x14ac:dyDescent="0.2">
      <c r="A6" s="15" t="s">
        <v>32</v>
      </c>
      <c r="B6" s="16" t="s">
        <v>33</v>
      </c>
      <c r="C6" s="20">
        <v>20</v>
      </c>
      <c r="D6" s="20">
        <v>60</v>
      </c>
      <c r="E6" s="21">
        <v>20</v>
      </c>
      <c r="F6" s="23">
        <v>37.04</v>
      </c>
      <c r="G6" s="20">
        <v>48.15</v>
      </c>
      <c r="H6" s="21">
        <v>14.81</v>
      </c>
      <c r="I6" s="20">
        <v>36.619999999999997</v>
      </c>
      <c r="J6" s="20">
        <v>56.34</v>
      </c>
      <c r="K6" s="21">
        <v>7.04</v>
      </c>
      <c r="L6" s="20">
        <v>100</v>
      </c>
      <c r="M6" s="20">
        <v>0</v>
      </c>
      <c r="N6" s="21">
        <v>0</v>
      </c>
      <c r="O6" s="23">
        <v>100</v>
      </c>
      <c r="P6" s="20">
        <v>0</v>
      </c>
      <c r="Q6" s="21">
        <v>0</v>
      </c>
    </row>
    <row r="7" spans="1:17" ht="13.5" thickBot="1" x14ac:dyDescent="0.25">
      <c r="A7" s="110"/>
      <c r="B7" s="112" t="s">
        <v>34</v>
      </c>
      <c r="C7" s="114">
        <v>26.09</v>
      </c>
      <c r="D7" s="114">
        <v>52.17</v>
      </c>
      <c r="E7" s="115">
        <v>21.74</v>
      </c>
      <c r="F7" s="113">
        <v>34.78</v>
      </c>
      <c r="G7" s="114">
        <v>56.52</v>
      </c>
      <c r="H7" s="115">
        <v>8.6999999999999993</v>
      </c>
      <c r="I7" s="114">
        <v>26.09</v>
      </c>
      <c r="J7" s="114">
        <v>60.87</v>
      </c>
      <c r="K7" s="115">
        <v>13.04</v>
      </c>
      <c r="L7" s="114">
        <v>100</v>
      </c>
      <c r="M7" s="114">
        <v>0</v>
      </c>
      <c r="N7" s="115">
        <v>0</v>
      </c>
      <c r="O7" s="113">
        <v>100</v>
      </c>
      <c r="P7" s="114">
        <v>0</v>
      </c>
      <c r="Q7" s="115">
        <v>0</v>
      </c>
    </row>
    <row r="8" spans="1:17" x14ac:dyDescent="0.2">
      <c r="A8" s="119" t="s">
        <v>102</v>
      </c>
      <c r="B8" s="120" t="s">
        <v>371</v>
      </c>
      <c r="C8" s="121">
        <v>100</v>
      </c>
      <c r="D8" s="122">
        <v>0</v>
      </c>
      <c r="E8" s="122">
        <v>0</v>
      </c>
      <c r="F8" s="121">
        <v>60</v>
      </c>
      <c r="G8" s="122">
        <v>40</v>
      </c>
      <c r="H8" s="123">
        <v>0</v>
      </c>
      <c r="I8" s="124">
        <v>13.33</v>
      </c>
      <c r="J8" s="125">
        <v>86.67</v>
      </c>
      <c r="K8" s="126">
        <v>0</v>
      </c>
      <c r="L8" s="125">
        <v>100</v>
      </c>
      <c r="M8" s="125">
        <v>0</v>
      </c>
      <c r="N8" s="126">
        <v>0</v>
      </c>
      <c r="O8" s="152">
        <v>0</v>
      </c>
      <c r="P8" s="152">
        <v>0</v>
      </c>
      <c r="Q8" s="169">
        <v>0</v>
      </c>
    </row>
    <row r="9" spans="1:17" x14ac:dyDescent="0.2">
      <c r="A9" s="128"/>
      <c r="B9" s="16" t="s">
        <v>372</v>
      </c>
      <c r="C9" s="23">
        <v>66.67</v>
      </c>
      <c r="D9" s="20">
        <v>33.33</v>
      </c>
      <c r="E9" s="20">
        <v>0</v>
      </c>
      <c r="F9" s="23">
        <v>24.24</v>
      </c>
      <c r="G9" s="20">
        <v>75.760000000000005</v>
      </c>
      <c r="H9" s="21">
        <v>0</v>
      </c>
      <c r="I9" s="26">
        <v>23.33</v>
      </c>
      <c r="J9" s="27">
        <v>76.67</v>
      </c>
      <c r="K9" s="28">
        <v>0</v>
      </c>
      <c r="L9" s="27">
        <v>100</v>
      </c>
      <c r="M9" s="27">
        <v>0</v>
      </c>
      <c r="N9" s="28">
        <v>0</v>
      </c>
      <c r="O9" s="47">
        <v>100</v>
      </c>
      <c r="P9" s="47">
        <v>0</v>
      </c>
      <c r="Q9" s="170">
        <v>0</v>
      </c>
    </row>
    <row r="10" spans="1:17" ht="13.5" thickBot="1" x14ac:dyDescent="0.25">
      <c r="A10" s="130"/>
      <c r="B10" s="131" t="s">
        <v>387</v>
      </c>
      <c r="C10" s="132" t="s">
        <v>389</v>
      </c>
      <c r="D10" s="133" t="s">
        <v>389</v>
      </c>
      <c r="E10" s="133" t="s">
        <v>389</v>
      </c>
      <c r="F10" s="132" t="s">
        <v>389</v>
      </c>
      <c r="G10" s="133" t="s">
        <v>389</v>
      </c>
      <c r="H10" s="134" t="s">
        <v>389</v>
      </c>
      <c r="I10" s="135" t="s">
        <v>389</v>
      </c>
      <c r="J10" s="136" t="s">
        <v>389</v>
      </c>
      <c r="K10" s="136" t="s">
        <v>389</v>
      </c>
      <c r="L10" s="135" t="s">
        <v>389</v>
      </c>
      <c r="M10" s="136" t="s">
        <v>389</v>
      </c>
      <c r="N10" s="140" t="s">
        <v>389</v>
      </c>
      <c r="O10" s="135" t="s">
        <v>389</v>
      </c>
      <c r="P10" s="136" t="s">
        <v>389</v>
      </c>
      <c r="Q10" s="137" t="s">
        <v>389</v>
      </c>
    </row>
    <row r="11" spans="1:17" x14ac:dyDescent="0.2">
      <c r="A11" s="179" t="s">
        <v>392</v>
      </c>
      <c r="B11" s="180" t="s">
        <v>374</v>
      </c>
      <c r="C11" s="122">
        <v>0</v>
      </c>
      <c r="D11" s="122">
        <v>100</v>
      </c>
      <c r="E11" s="123">
        <v>0</v>
      </c>
      <c r="F11" s="122">
        <v>0</v>
      </c>
      <c r="G11" s="122">
        <v>100</v>
      </c>
      <c r="H11" s="123">
        <v>0</v>
      </c>
      <c r="I11" s="125">
        <v>0</v>
      </c>
      <c r="J11" s="125">
        <v>100</v>
      </c>
      <c r="K11" s="126">
        <v>0</v>
      </c>
      <c r="L11" s="125">
        <v>80</v>
      </c>
      <c r="M11" s="125">
        <v>20</v>
      </c>
      <c r="N11" s="126">
        <v>0</v>
      </c>
      <c r="O11" s="152">
        <v>93.33</v>
      </c>
      <c r="P11" s="216">
        <v>0</v>
      </c>
      <c r="Q11" s="127">
        <v>6.67</v>
      </c>
    </row>
    <row r="12" spans="1:17" x14ac:dyDescent="0.2">
      <c r="A12" s="184"/>
      <c r="B12" s="31" t="s">
        <v>376</v>
      </c>
      <c r="C12" s="114"/>
      <c r="D12" s="20"/>
      <c r="E12" s="21"/>
      <c r="F12" s="20"/>
      <c r="G12" s="20"/>
      <c r="H12" s="21"/>
      <c r="I12" s="38"/>
      <c r="J12" s="38"/>
      <c r="K12" s="39"/>
      <c r="L12" s="38"/>
      <c r="M12" s="38"/>
      <c r="N12" s="39"/>
      <c r="O12" s="45"/>
      <c r="P12" s="45"/>
      <c r="Q12" s="139"/>
    </row>
    <row r="13" spans="1:17" ht="13.5" thickBot="1" x14ac:dyDescent="0.25">
      <c r="A13" s="186"/>
      <c r="B13" s="187" t="s">
        <v>393</v>
      </c>
      <c r="C13" s="133"/>
      <c r="D13" s="203"/>
      <c r="E13" s="207"/>
      <c r="F13" s="203"/>
      <c r="G13" s="203"/>
      <c r="H13" s="207"/>
      <c r="I13" s="203"/>
      <c r="J13" s="203"/>
      <c r="K13" s="207"/>
      <c r="L13" s="166"/>
      <c r="M13" s="166"/>
      <c r="N13" s="167"/>
      <c r="O13" s="209"/>
      <c r="P13" s="209"/>
      <c r="Q13" s="211"/>
    </row>
    <row r="14" spans="1:17" x14ac:dyDescent="0.2">
      <c r="I14" s="33"/>
      <c r="J14" s="33"/>
      <c r="K14" s="33"/>
      <c r="L14" s="33"/>
      <c r="M14" s="33"/>
      <c r="N14" s="33"/>
    </row>
    <row r="15" spans="1:17" x14ac:dyDescent="0.2">
      <c r="I15" s="33"/>
      <c r="J15" s="33"/>
      <c r="K15" s="33"/>
      <c r="L15" s="33"/>
      <c r="M15" s="33"/>
      <c r="N15" s="33"/>
    </row>
    <row r="17" spans="3:14" x14ac:dyDescent="0.2">
      <c r="C17" s="35" t="s">
        <v>35</v>
      </c>
      <c r="D17" s="35"/>
      <c r="E17" s="36"/>
      <c r="F17" s="36"/>
      <c r="G17" s="36"/>
      <c r="H17" s="36"/>
      <c r="I17" s="36"/>
      <c r="J17" s="36"/>
      <c r="K17" s="36"/>
      <c r="L17" s="36"/>
      <c r="M17" s="36"/>
      <c r="N17" s="36"/>
    </row>
    <row r="18" spans="3:14" x14ac:dyDescent="0.2">
      <c r="C18" s="35" t="s">
        <v>36</v>
      </c>
      <c r="D18" s="36"/>
      <c r="E18" s="36"/>
      <c r="F18" s="36"/>
      <c r="G18" s="36"/>
      <c r="H18" s="36"/>
      <c r="I18" s="36"/>
      <c r="J18" s="36"/>
      <c r="K18" s="36"/>
      <c r="L18" s="36"/>
      <c r="M18" s="36"/>
      <c r="N18" s="36"/>
    </row>
  </sheetData>
  <mergeCells count="5">
    <mergeCell ref="C4:E4"/>
    <mergeCell ref="F4:H4"/>
    <mergeCell ref="I4:K4"/>
    <mergeCell ref="L4:N4"/>
    <mergeCell ref="O4:Q4"/>
  </mergeCells>
  <pageMargins left="0.25" right="0.25" top="0.75" bottom="0.75" header="0.3" footer="0.3"/>
  <pageSetup paperSize="5" scale="89" orientation="landscape"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3"/>
  <sheetViews>
    <sheetView zoomScale="85" zoomScaleNormal="85" workbookViewId="0">
      <pane xSplit="2" ySplit="5" topLeftCell="C9" activePane="bottomRight" state="frozen"/>
      <selection pane="topRight" activeCell="C1" sqref="C1"/>
      <selection pane="bottomLeft" activeCell="A6" sqref="A6"/>
      <selection pane="bottomRight" activeCell="C55" sqref="C55"/>
    </sheetView>
  </sheetViews>
  <sheetFormatPr defaultColWidth="11" defaultRowHeight="12.75" x14ac:dyDescent="0.2"/>
  <cols>
    <col min="1" max="2" width="11" style="9"/>
    <col min="3" max="32" width="9.875" style="10" customWidth="1"/>
    <col min="33" max="16384" width="11" style="9"/>
  </cols>
  <sheetData>
    <row r="1" spans="1:32" x14ac:dyDescent="0.2">
      <c r="A1" s="8" t="s">
        <v>44</v>
      </c>
    </row>
    <row r="2" spans="1:32" x14ac:dyDescent="0.2">
      <c r="A2" s="8" t="s">
        <v>45</v>
      </c>
    </row>
    <row r="4" spans="1:32" ht="95.1" customHeight="1" x14ac:dyDescent="0.2">
      <c r="C4" s="244" t="s">
        <v>46</v>
      </c>
      <c r="D4" s="245"/>
      <c r="E4" s="245"/>
      <c r="F4" s="244" t="s">
        <v>47</v>
      </c>
      <c r="G4" s="245"/>
      <c r="H4" s="246"/>
      <c r="I4" s="247" t="s">
        <v>48</v>
      </c>
      <c r="J4" s="245"/>
      <c r="K4" s="245"/>
      <c r="L4" s="244" t="s">
        <v>49</v>
      </c>
      <c r="M4" s="245"/>
      <c r="N4" s="246"/>
      <c r="O4" s="247" t="s">
        <v>50</v>
      </c>
      <c r="P4" s="245"/>
      <c r="Q4" s="245"/>
      <c r="R4" s="244" t="s">
        <v>51</v>
      </c>
      <c r="S4" s="245"/>
      <c r="T4" s="246"/>
      <c r="U4" s="247" t="s">
        <v>52</v>
      </c>
      <c r="V4" s="245"/>
      <c r="W4" s="245"/>
      <c r="X4" s="244" t="s">
        <v>53</v>
      </c>
      <c r="Y4" s="245"/>
      <c r="Z4" s="246"/>
      <c r="AA4" s="244" t="s">
        <v>54</v>
      </c>
      <c r="AB4" s="245"/>
      <c r="AC4" s="246"/>
      <c r="AD4" s="247" t="s">
        <v>55</v>
      </c>
      <c r="AE4" s="245"/>
      <c r="AF4" s="246"/>
    </row>
    <row r="5" spans="1:32"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2" t="s">
        <v>10</v>
      </c>
      <c r="AB5" s="13" t="s">
        <v>11</v>
      </c>
      <c r="AC5" s="14" t="s">
        <v>12</v>
      </c>
      <c r="AD5" s="13" t="s">
        <v>10</v>
      </c>
      <c r="AE5" s="13" t="s">
        <v>11</v>
      </c>
      <c r="AF5" s="14" t="s">
        <v>12</v>
      </c>
    </row>
    <row r="6" spans="1:32" x14ac:dyDescent="0.2">
      <c r="A6" s="15" t="s">
        <v>13</v>
      </c>
      <c r="B6" s="16" t="s">
        <v>14</v>
      </c>
      <c r="C6" s="17">
        <v>0</v>
      </c>
      <c r="D6" s="18">
        <v>0</v>
      </c>
      <c r="E6" s="18">
        <v>0</v>
      </c>
      <c r="F6" s="17">
        <v>0</v>
      </c>
      <c r="G6" s="18">
        <v>0</v>
      </c>
      <c r="H6" s="19">
        <v>0</v>
      </c>
      <c r="I6" s="20">
        <v>41.54</v>
      </c>
      <c r="J6" s="20">
        <v>33.85</v>
      </c>
      <c r="K6" s="20">
        <v>24.62</v>
      </c>
      <c r="L6" s="23">
        <v>34.21</v>
      </c>
      <c r="M6" s="20">
        <v>55.26</v>
      </c>
      <c r="N6" s="21">
        <v>10.53</v>
      </c>
      <c r="O6" s="20">
        <v>50</v>
      </c>
      <c r="P6" s="20">
        <v>22.22</v>
      </c>
      <c r="Q6" s="20">
        <v>27.78</v>
      </c>
      <c r="R6" s="23">
        <v>40.64</v>
      </c>
      <c r="S6" s="20">
        <v>47.08</v>
      </c>
      <c r="T6" s="21">
        <v>12.28</v>
      </c>
      <c r="U6" s="20">
        <v>50</v>
      </c>
      <c r="V6" s="20">
        <v>22.22</v>
      </c>
      <c r="W6" s="20">
        <v>27.78</v>
      </c>
      <c r="X6" s="17">
        <v>0</v>
      </c>
      <c r="Y6" s="18">
        <v>0</v>
      </c>
      <c r="Z6" s="19">
        <v>0</v>
      </c>
      <c r="AA6" s="17">
        <v>0</v>
      </c>
      <c r="AB6" s="18">
        <v>0</v>
      </c>
      <c r="AC6" s="19">
        <v>0</v>
      </c>
      <c r="AD6" s="20">
        <v>45.83</v>
      </c>
      <c r="AE6" s="20">
        <v>22.92</v>
      </c>
      <c r="AF6" s="21">
        <v>31.25</v>
      </c>
    </row>
    <row r="7" spans="1:32" x14ac:dyDescent="0.2">
      <c r="A7" s="22"/>
      <c r="B7" s="16" t="s">
        <v>15</v>
      </c>
      <c r="C7" s="17">
        <v>0</v>
      </c>
      <c r="D7" s="18">
        <v>0</v>
      </c>
      <c r="E7" s="18">
        <v>0</v>
      </c>
      <c r="F7" s="17">
        <v>0</v>
      </c>
      <c r="G7" s="18">
        <v>0</v>
      </c>
      <c r="H7" s="19">
        <v>0</v>
      </c>
      <c r="I7" s="20">
        <v>56.76</v>
      </c>
      <c r="J7" s="20">
        <v>22.97</v>
      </c>
      <c r="K7" s="20">
        <v>20.27</v>
      </c>
      <c r="L7" s="23">
        <v>36.71</v>
      </c>
      <c r="M7" s="20">
        <v>52.8</v>
      </c>
      <c r="N7" s="21">
        <v>10.49</v>
      </c>
      <c r="O7" s="20">
        <v>45.45</v>
      </c>
      <c r="P7" s="20">
        <v>27.27</v>
      </c>
      <c r="Q7" s="20">
        <v>27.27</v>
      </c>
      <c r="R7" s="23">
        <v>49.38</v>
      </c>
      <c r="S7" s="20">
        <v>38.17</v>
      </c>
      <c r="T7" s="21">
        <v>12.46</v>
      </c>
      <c r="U7" s="20">
        <v>45.45</v>
      </c>
      <c r="V7" s="20">
        <v>27.27</v>
      </c>
      <c r="W7" s="20">
        <v>27.27</v>
      </c>
      <c r="X7" s="17">
        <v>0</v>
      </c>
      <c r="Y7" s="18">
        <v>0</v>
      </c>
      <c r="Z7" s="19">
        <v>0</v>
      </c>
      <c r="AA7" s="17">
        <v>0</v>
      </c>
      <c r="AB7" s="18">
        <v>0</v>
      </c>
      <c r="AC7" s="19">
        <v>0</v>
      </c>
      <c r="AD7" s="20">
        <v>58.08</v>
      </c>
      <c r="AE7" s="20">
        <v>26.35</v>
      </c>
      <c r="AF7" s="21">
        <v>15.57</v>
      </c>
    </row>
    <row r="8" spans="1:32" x14ac:dyDescent="0.2">
      <c r="A8" s="15" t="s">
        <v>16</v>
      </c>
      <c r="B8" s="16" t="s">
        <v>17</v>
      </c>
      <c r="C8" s="17">
        <v>0</v>
      </c>
      <c r="D8" s="18">
        <v>0</v>
      </c>
      <c r="E8" s="18">
        <v>0</v>
      </c>
      <c r="F8" s="23">
        <v>100</v>
      </c>
      <c r="G8" s="20">
        <v>0</v>
      </c>
      <c r="H8" s="21">
        <v>0</v>
      </c>
      <c r="I8" s="20">
        <v>43.12</v>
      </c>
      <c r="J8" s="20">
        <v>39.909999999999997</v>
      </c>
      <c r="K8" s="20">
        <v>16.97</v>
      </c>
      <c r="L8" s="23">
        <v>42.92</v>
      </c>
      <c r="M8" s="20">
        <v>51.28</v>
      </c>
      <c r="N8" s="21">
        <v>5.8</v>
      </c>
      <c r="O8" s="20">
        <v>56</v>
      </c>
      <c r="P8" s="20">
        <v>32</v>
      </c>
      <c r="Q8" s="20">
        <v>12</v>
      </c>
      <c r="R8" s="23">
        <v>41.5</v>
      </c>
      <c r="S8" s="20">
        <v>50.85</v>
      </c>
      <c r="T8" s="21">
        <v>7.66</v>
      </c>
      <c r="U8" s="20">
        <v>59.52</v>
      </c>
      <c r="V8" s="20">
        <v>33.33</v>
      </c>
      <c r="W8" s="20">
        <v>7.4</v>
      </c>
      <c r="X8" s="17">
        <v>0</v>
      </c>
      <c r="Y8" s="18">
        <v>0</v>
      </c>
      <c r="Z8" s="19">
        <v>0</v>
      </c>
      <c r="AA8" s="17">
        <v>0</v>
      </c>
      <c r="AB8" s="18">
        <v>0</v>
      </c>
      <c r="AC8" s="19">
        <v>0</v>
      </c>
      <c r="AD8" s="20">
        <v>43.7</v>
      </c>
      <c r="AE8" s="20">
        <v>41.18</v>
      </c>
      <c r="AF8" s="21">
        <v>15.13</v>
      </c>
    </row>
    <row r="9" spans="1:32" x14ac:dyDescent="0.2">
      <c r="A9" s="22"/>
      <c r="B9" s="16" t="s">
        <v>18</v>
      </c>
      <c r="C9" s="17">
        <v>0</v>
      </c>
      <c r="D9" s="18">
        <v>0</v>
      </c>
      <c r="E9" s="18">
        <v>0</v>
      </c>
      <c r="F9" s="23">
        <v>87.5</v>
      </c>
      <c r="G9" s="20">
        <v>12.5</v>
      </c>
      <c r="H9" s="21">
        <v>0</v>
      </c>
      <c r="I9" s="20">
        <v>68.64</v>
      </c>
      <c r="J9" s="20">
        <v>19.489999999999998</v>
      </c>
      <c r="K9" s="20">
        <v>11.86</v>
      </c>
      <c r="L9" s="23">
        <v>72.400000000000006</v>
      </c>
      <c r="M9" s="20">
        <v>24.48</v>
      </c>
      <c r="N9" s="21">
        <v>3.12</v>
      </c>
      <c r="O9" s="18">
        <v>0</v>
      </c>
      <c r="P9" s="18">
        <v>0</v>
      </c>
      <c r="Q9" s="18">
        <v>0</v>
      </c>
      <c r="R9" s="23">
        <v>69.77</v>
      </c>
      <c r="S9" s="20">
        <v>21.98</v>
      </c>
      <c r="T9" s="21">
        <v>8.24</v>
      </c>
      <c r="U9" s="18">
        <v>0</v>
      </c>
      <c r="V9" s="18">
        <v>0</v>
      </c>
      <c r="W9" s="18">
        <v>0</v>
      </c>
      <c r="X9" s="17">
        <v>0</v>
      </c>
      <c r="Y9" s="18">
        <v>0</v>
      </c>
      <c r="Z9" s="19">
        <v>0</v>
      </c>
      <c r="AA9" s="17">
        <v>0</v>
      </c>
      <c r="AB9" s="18">
        <v>0</v>
      </c>
      <c r="AC9" s="19">
        <v>0</v>
      </c>
      <c r="AD9" s="20">
        <v>69.290000000000006</v>
      </c>
      <c r="AE9" s="20">
        <v>20.36</v>
      </c>
      <c r="AF9" s="21">
        <v>10.36</v>
      </c>
    </row>
    <row r="10" spans="1:32" x14ac:dyDescent="0.2">
      <c r="A10" s="15" t="s">
        <v>19</v>
      </c>
      <c r="B10" s="16" t="s">
        <v>20</v>
      </c>
      <c r="C10" s="17">
        <v>0</v>
      </c>
      <c r="D10" s="18">
        <v>0</v>
      </c>
      <c r="E10" s="18">
        <v>0</v>
      </c>
      <c r="F10" s="17">
        <v>0</v>
      </c>
      <c r="G10" s="18">
        <v>0</v>
      </c>
      <c r="H10" s="19">
        <v>0</v>
      </c>
      <c r="I10" s="20">
        <v>67.98</v>
      </c>
      <c r="J10" s="20">
        <v>22.66</v>
      </c>
      <c r="K10" s="20">
        <v>9.36</v>
      </c>
      <c r="L10" s="23">
        <v>51.74</v>
      </c>
      <c r="M10" s="20">
        <v>33.83</v>
      </c>
      <c r="N10" s="21">
        <v>14.43</v>
      </c>
      <c r="O10" s="20">
        <v>20</v>
      </c>
      <c r="P10" s="20">
        <v>60</v>
      </c>
      <c r="Q10" s="20">
        <v>20</v>
      </c>
      <c r="R10" s="23">
        <v>63.09</v>
      </c>
      <c r="S10" s="20">
        <v>26.47</v>
      </c>
      <c r="T10" s="21">
        <v>10.44</v>
      </c>
      <c r="U10" s="20">
        <v>41.67</v>
      </c>
      <c r="V10" s="20">
        <v>47.22</v>
      </c>
      <c r="W10" s="20">
        <v>11.11</v>
      </c>
      <c r="X10" s="17">
        <v>0</v>
      </c>
      <c r="Y10" s="18">
        <v>0</v>
      </c>
      <c r="Z10" s="19">
        <v>0</v>
      </c>
      <c r="AA10" s="17">
        <v>0</v>
      </c>
      <c r="AB10" s="18">
        <v>0</v>
      </c>
      <c r="AC10" s="19">
        <v>0</v>
      </c>
      <c r="AD10" s="20">
        <v>66.8</v>
      </c>
      <c r="AE10" s="20">
        <v>20.63</v>
      </c>
      <c r="AF10" s="21">
        <v>12.57</v>
      </c>
    </row>
    <row r="11" spans="1:32" x14ac:dyDescent="0.2">
      <c r="A11" s="22"/>
      <c r="B11" s="16" t="s">
        <v>21</v>
      </c>
      <c r="C11" s="17">
        <v>0</v>
      </c>
      <c r="D11" s="18">
        <v>0</v>
      </c>
      <c r="E11" s="18">
        <v>0</v>
      </c>
      <c r="F11" s="17">
        <v>0</v>
      </c>
      <c r="G11" s="18">
        <v>0</v>
      </c>
      <c r="H11" s="19">
        <v>0</v>
      </c>
      <c r="I11" s="20">
        <v>71.7</v>
      </c>
      <c r="J11" s="20">
        <v>18.87</v>
      </c>
      <c r="K11" s="20">
        <v>9.43</v>
      </c>
      <c r="L11" s="23">
        <v>60.42</v>
      </c>
      <c r="M11" s="20">
        <v>19.53</v>
      </c>
      <c r="N11" s="21">
        <v>20.05</v>
      </c>
      <c r="O11" s="20">
        <v>52.17</v>
      </c>
      <c r="P11" s="20">
        <v>34.78</v>
      </c>
      <c r="Q11" s="20">
        <v>13.04</v>
      </c>
      <c r="R11" s="23">
        <v>58.91</v>
      </c>
      <c r="S11" s="20">
        <v>17.829999999999998</v>
      </c>
      <c r="T11" s="21">
        <v>23.26</v>
      </c>
      <c r="U11" s="20">
        <v>52.17</v>
      </c>
      <c r="V11" s="20">
        <v>34.78</v>
      </c>
      <c r="W11" s="20">
        <v>13.04</v>
      </c>
      <c r="X11" s="17">
        <v>0</v>
      </c>
      <c r="Y11" s="18">
        <v>0</v>
      </c>
      <c r="Z11" s="19">
        <v>0</v>
      </c>
      <c r="AA11" s="17">
        <v>0</v>
      </c>
      <c r="AB11" s="18">
        <v>0</v>
      </c>
      <c r="AC11" s="19">
        <v>0</v>
      </c>
      <c r="AD11" s="20">
        <v>60.41</v>
      </c>
      <c r="AE11" s="20">
        <v>23.55</v>
      </c>
      <c r="AF11" s="21">
        <v>16.04</v>
      </c>
    </row>
    <row r="12" spans="1:32" x14ac:dyDescent="0.2">
      <c r="A12" s="15" t="s">
        <v>22</v>
      </c>
      <c r="B12" s="16" t="s">
        <v>23</v>
      </c>
      <c r="C12" s="17">
        <v>0</v>
      </c>
      <c r="D12" s="18">
        <v>0</v>
      </c>
      <c r="E12" s="19">
        <v>0</v>
      </c>
      <c r="F12" s="37">
        <v>72.16</v>
      </c>
      <c r="G12" s="38">
        <v>15.91</v>
      </c>
      <c r="H12" s="39">
        <v>11.93</v>
      </c>
      <c r="I12" s="20">
        <v>67.61</v>
      </c>
      <c r="J12" s="20">
        <v>19.89</v>
      </c>
      <c r="K12" s="20">
        <v>12.5</v>
      </c>
      <c r="L12" s="23">
        <v>54.76</v>
      </c>
      <c r="M12" s="20">
        <v>40.479999999999997</v>
      </c>
      <c r="N12" s="21">
        <v>4.76</v>
      </c>
      <c r="O12" s="17">
        <v>0</v>
      </c>
      <c r="P12" s="18">
        <v>0</v>
      </c>
      <c r="Q12" s="19">
        <v>0</v>
      </c>
      <c r="R12" s="23">
        <v>68.489999999999995</v>
      </c>
      <c r="S12" s="20">
        <v>19.309999999999999</v>
      </c>
      <c r="T12" s="21">
        <v>12.2</v>
      </c>
      <c r="U12" s="20">
        <v>74.790000000000006</v>
      </c>
      <c r="V12" s="20">
        <v>9.24</v>
      </c>
      <c r="W12" s="20">
        <v>15.97</v>
      </c>
      <c r="X12" s="17">
        <v>0</v>
      </c>
      <c r="Y12" s="18">
        <v>0</v>
      </c>
      <c r="Z12" s="19">
        <v>0</v>
      </c>
      <c r="AA12" s="17">
        <v>0</v>
      </c>
      <c r="AB12" s="18">
        <v>0</v>
      </c>
      <c r="AC12" s="19">
        <v>0</v>
      </c>
      <c r="AD12" s="17">
        <v>0</v>
      </c>
      <c r="AE12" s="18">
        <v>0</v>
      </c>
      <c r="AF12" s="19">
        <v>0</v>
      </c>
    </row>
    <row r="13" spans="1:32" x14ac:dyDescent="0.2">
      <c r="A13" s="22"/>
      <c r="B13" s="16" t="s">
        <v>24</v>
      </c>
      <c r="C13" s="17">
        <v>0</v>
      </c>
      <c r="D13" s="18">
        <v>0</v>
      </c>
      <c r="E13" s="19">
        <v>0</v>
      </c>
      <c r="F13" s="17">
        <v>0</v>
      </c>
      <c r="G13" s="18">
        <v>0</v>
      </c>
      <c r="H13" s="19">
        <v>0</v>
      </c>
      <c r="I13" s="20">
        <v>75.2</v>
      </c>
      <c r="J13" s="20">
        <v>12.8</v>
      </c>
      <c r="K13" s="20">
        <v>12</v>
      </c>
      <c r="L13" s="23">
        <v>45.41</v>
      </c>
      <c r="M13" s="20">
        <v>42.52</v>
      </c>
      <c r="N13" s="21">
        <v>12.07</v>
      </c>
      <c r="O13" s="17">
        <v>0</v>
      </c>
      <c r="P13" s="18">
        <v>0</v>
      </c>
      <c r="Q13" s="19">
        <v>0</v>
      </c>
      <c r="R13" s="23">
        <v>51.81</v>
      </c>
      <c r="S13" s="20">
        <v>35.54</v>
      </c>
      <c r="T13" s="21">
        <v>12.65</v>
      </c>
      <c r="U13" s="17">
        <v>0</v>
      </c>
      <c r="V13" s="18">
        <v>0</v>
      </c>
      <c r="W13" s="19">
        <v>0</v>
      </c>
      <c r="X13" s="17">
        <v>0</v>
      </c>
      <c r="Y13" s="18">
        <v>0</v>
      </c>
      <c r="Z13" s="19">
        <v>0</v>
      </c>
      <c r="AA13" s="17">
        <v>0</v>
      </c>
      <c r="AB13" s="18">
        <v>0</v>
      </c>
      <c r="AC13" s="19">
        <v>0</v>
      </c>
      <c r="AD13" s="20">
        <v>62.7</v>
      </c>
      <c r="AE13" s="20">
        <v>23.51</v>
      </c>
      <c r="AF13" s="21">
        <v>13.78</v>
      </c>
    </row>
    <row r="14" spans="1:32" x14ac:dyDescent="0.2">
      <c r="A14" s="15" t="s">
        <v>26</v>
      </c>
      <c r="B14" s="16" t="s">
        <v>27</v>
      </c>
      <c r="C14" s="17">
        <v>0</v>
      </c>
      <c r="D14" s="18">
        <v>0</v>
      </c>
      <c r="E14" s="18">
        <v>0</v>
      </c>
      <c r="F14" s="23">
        <v>77.78</v>
      </c>
      <c r="G14" s="20">
        <v>22.22</v>
      </c>
      <c r="H14" s="21">
        <v>0</v>
      </c>
      <c r="I14" s="20">
        <v>80.67</v>
      </c>
      <c r="J14" s="20">
        <v>12.67</v>
      </c>
      <c r="K14" s="20">
        <v>6.67</v>
      </c>
      <c r="L14" s="23">
        <v>64.47</v>
      </c>
      <c r="M14" s="20">
        <v>17.11</v>
      </c>
      <c r="N14" s="21">
        <v>18.420000000000002</v>
      </c>
      <c r="O14" s="18">
        <v>0</v>
      </c>
      <c r="P14" s="18">
        <v>0</v>
      </c>
      <c r="Q14" s="18">
        <v>0</v>
      </c>
      <c r="R14" s="23">
        <v>69.290000000000006</v>
      </c>
      <c r="S14" s="20">
        <v>15.49</v>
      </c>
      <c r="T14" s="21">
        <v>15.21</v>
      </c>
      <c r="U14" s="20">
        <v>74.069999999999993</v>
      </c>
      <c r="V14" s="20">
        <v>25.93</v>
      </c>
      <c r="W14" s="20">
        <v>0</v>
      </c>
      <c r="X14" s="17">
        <v>0</v>
      </c>
      <c r="Y14" s="18">
        <v>0</v>
      </c>
      <c r="Z14" s="19">
        <v>0</v>
      </c>
      <c r="AA14" s="17">
        <v>0</v>
      </c>
      <c r="AB14" s="18">
        <v>0</v>
      </c>
      <c r="AC14" s="19">
        <v>0</v>
      </c>
      <c r="AD14" s="20">
        <v>80.84</v>
      </c>
      <c r="AE14" s="20">
        <v>9.58</v>
      </c>
      <c r="AF14" s="21">
        <v>9.58</v>
      </c>
    </row>
    <row r="15" spans="1:32" x14ac:dyDescent="0.2">
      <c r="A15" s="24"/>
      <c r="B15" s="16" t="s">
        <v>28</v>
      </c>
      <c r="C15" s="17">
        <v>0</v>
      </c>
      <c r="D15" s="18">
        <v>0</v>
      </c>
      <c r="E15" s="18">
        <v>0</v>
      </c>
      <c r="F15" s="17">
        <v>0</v>
      </c>
      <c r="G15" s="18">
        <v>0</v>
      </c>
      <c r="H15" s="19">
        <v>0</v>
      </c>
      <c r="I15" s="20">
        <v>73.13</v>
      </c>
      <c r="J15" s="20">
        <v>19.399999999999999</v>
      </c>
      <c r="K15" s="20">
        <v>7.46</v>
      </c>
      <c r="L15" s="23">
        <v>35.659999999999997</v>
      </c>
      <c r="M15" s="20">
        <v>39.53</v>
      </c>
      <c r="N15" s="21">
        <v>24.81</v>
      </c>
      <c r="O15" s="18">
        <v>0</v>
      </c>
      <c r="P15" s="18">
        <v>0</v>
      </c>
      <c r="Q15" s="18">
        <v>0</v>
      </c>
      <c r="R15" s="23">
        <v>35.75</v>
      </c>
      <c r="S15" s="20">
        <v>44.74</v>
      </c>
      <c r="T15" s="21">
        <v>19.52</v>
      </c>
      <c r="U15" s="18">
        <v>0</v>
      </c>
      <c r="V15" s="18">
        <v>0</v>
      </c>
      <c r="W15" s="18">
        <v>0</v>
      </c>
      <c r="X15" s="17">
        <v>0</v>
      </c>
      <c r="Y15" s="18">
        <v>0</v>
      </c>
      <c r="Z15" s="19">
        <v>0</v>
      </c>
      <c r="AA15" s="17">
        <v>0</v>
      </c>
      <c r="AB15" s="18">
        <v>0</v>
      </c>
      <c r="AC15" s="19">
        <v>0</v>
      </c>
      <c r="AD15" s="20">
        <v>63.96</v>
      </c>
      <c r="AE15" s="20">
        <v>29.73</v>
      </c>
      <c r="AF15" s="21">
        <v>6.31</v>
      </c>
    </row>
    <row r="16" spans="1:32" x14ac:dyDescent="0.2">
      <c r="A16" s="15" t="s">
        <v>29</v>
      </c>
      <c r="B16" s="16" t="s">
        <v>30</v>
      </c>
      <c r="C16" s="18">
        <v>0</v>
      </c>
      <c r="D16" s="18">
        <v>0</v>
      </c>
      <c r="E16" s="18">
        <v>0</v>
      </c>
      <c r="F16" s="23">
        <v>87.18</v>
      </c>
      <c r="G16" s="20">
        <v>12.82</v>
      </c>
      <c r="H16" s="21">
        <v>0</v>
      </c>
      <c r="I16" s="26">
        <v>73.599999999999994</v>
      </c>
      <c r="J16" s="27">
        <v>18.27</v>
      </c>
      <c r="K16" s="28">
        <v>8.1199999999999992</v>
      </c>
      <c r="L16" s="27">
        <v>58.12</v>
      </c>
      <c r="M16" s="27">
        <v>15.71</v>
      </c>
      <c r="N16" s="28">
        <v>26.18</v>
      </c>
      <c r="O16" s="18">
        <v>0</v>
      </c>
      <c r="P16" s="18">
        <v>0</v>
      </c>
      <c r="Q16" s="18">
        <v>0</v>
      </c>
      <c r="R16" s="64">
        <v>62.72</v>
      </c>
      <c r="S16" s="10">
        <v>18.73</v>
      </c>
      <c r="T16" s="65">
        <v>18.55</v>
      </c>
      <c r="U16" s="10">
        <v>56.41</v>
      </c>
      <c r="V16" s="10">
        <v>43.59</v>
      </c>
      <c r="W16" s="10">
        <v>0</v>
      </c>
      <c r="X16" s="17">
        <v>0</v>
      </c>
      <c r="Y16" s="18">
        <v>0</v>
      </c>
      <c r="Z16" s="19">
        <v>0</v>
      </c>
      <c r="AA16" s="17">
        <v>0</v>
      </c>
      <c r="AB16" s="18">
        <v>0</v>
      </c>
      <c r="AC16" s="19">
        <v>0</v>
      </c>
      <c r="AD16" s="10">
        <v>48.18</v>
      </c>
      <c r="AE16" s="10">
        <v>39.32</v>
      </c>
      <c r="AF16" s="65">
        <v>12.5</v>
      </c>
    </row>
    <row r="17" spans="1:32" x14ac:dyDescent="0.2">
      <c r="A17" s="24"/>
      <c r="B17" s="16" t="s">
        <v>31</v>
      </c>
      <c r="C17" s="20">
        <v>49.06</v>
      </c>
      <c r="D17" s="20">
        <v>36.79</v>
      </c>
      <c r="E17" s="21">
        <v>14.15</v>
      </c>
      <c r="F17" s="20">
        <v>62.92</v>
      </c>
      <c r="G17" s="20">
        <v>24.72</v>
      </c>
      <c r="H17" s="21">
        <v>12.36</v>
      </c>
      <c r="I17" s="20">
        <v>71.53</v>
      </c>
      <c r="J17" s="20">
        <v>17.79</v>
      </c>
      <c r="K17" s="21">
        <v>10.68</v>
      </c>
      <c r="L17" s="20">
        <v>52.58</v>
      </c>
      <c r="M17" s="20">
        <v>33.42</v>
      </c>
      <c r="N17" s="21">
        <v>14</v>
      </c>
      <c r="O17" s="20">
        <v>50.8</v>
      </c>
      <c r="P17" s="20">
        <v>31.53</v>
      </c>
      <c r="Q17" s="21">
        <v>17.66</v>
      </c>
      <c r="R17" s="20">
        <v>60.3</v>
      </c>
      <c r="S17" s="20">
        <v>26.23</v>
      </c>
      <c r="T17" s="21">
        <v>13.47</v>
      </c>
      <c r="U17" s="18">
        <v>0</v>
      </c>
      <c r="V17" s="18">
        <v>0</v>
      </c>
      <c r="W17" s="19">
        <v>0</v>
      </c>
      <c r="X17" s="20">
        <v>62.37</v>
      </c>
      <c r="Y17" s="20">
        <v>20.43</v>
      </c>
      <c r="Z17" s="21">
        <v>17.2</v>
      </c>
      <c r="AA17" s="20">
        <v>53.85</v>
      </c>
      <c r="AB17" s="20">
        <v>32.51</v>
      </c>
      <c r="AC17" s="21">
        <v>13.65</v>
      </c>
      <c r="AD17" s="20">
        <v>59.58</v>
      </c>
      <c r="AE17" s="20">
        <v>28.68</v>
      </c>
      <c r="AF17" s="21">
        <v>11.74</v>
      </c>
    </row>
    <row r="18" spans="1:32" x14ac:dyDescent="0.2">
      <c r="A18" s="15" t="s">
        <v>32</v>
      </c>
      <c r="B18" s="16" t="s">
        <v>33</v>
      </c>
      <c r="C18" s="17">
        <v>0</v>
      </c>
      <c r="D18" s="18">
        <v>0</v>
      </c>
      <c r="E18" s="19">
        <v>0</v>
      </c>
      <c r="F18" s="20">
        <v>86.36</v>
      </c>
      <c r="G18" s="20">
        <v>13.64</v>
      </c>
      <c r="H18" s="21">
        <v>0</v>
      </c>
      <c r="I18" s="27">
        <v>80.63</v>
      </c>
      <c r="J18" s="27">
        <v>15.85</v>
      </c>
      <c r="K18" s="27">
        <v>3.52</v>
      </c>
      <c r="L18" s="26">
        <v>64.86</v>
      </c>
      <c r="M18" s="27">
        <v>21.62</v>
      </c>
      <c r="N18" s="28">
        <v>13.51</v>
      </c>
      <c r="O18" s="45">
        <v>0</v>
      </c>
      <c r="P18" s="45">
        <v>0</v>
      </c>
      <c r="Q18" s="46">
        <v>0</v>
      </c>
      <c r="R18" s="23">
        <v>73.930000000000007</v>
      </c>
      <c r="S18" s="20">
        <v>18.22</v>
      </c>
      <c r="T18" s="21">
        <v>7.85</v>
      </c>
      <c r="U18" s="27">
        <v>45.45</v>
      </c>
      <c r="V18" s="27">
        <v>54.55</v>
      </c>
      <c r="W18" s="27">
        <v>0</v>
      </c>
      <c r="X18" s="52">
        <v>0</v>
      </c>
      <c r="Y18" s="45">
        <v>0</v>
      </c>
      <c r="Z18" s="46">
        <v>0</v>
      </c>
      <c r="AA18" s="52">
        <v>0</v>
      </c>
      <c r="AB18" s="45">
        <v>0</v>
      </c>
      <c r="AC18" s="46">
        <v>0</v>
      </c>
      <c r="AD18" s="26">
        <v>73.78</v>
      </c>
      <c r="AE18" s="27">
        <v>18.98</v>
      </c>
      <c r="AF18" s="28">
        <v>7.24</v>
      </c>
    </row>
    <row r="19" spans="1:32" x14ac:dyDescent="0.2">
      <c r="A19" s="111"/>
      <c r="B19" s="112" t="s">
        <v>34</v>
      </c>
      <c r="C19" s="141">
        <v>0</v>
      </c>
      <c r="D19" s="106">
        <v>0</v>
      </c>
      <c r="E19" s="142">
        <v>0</v>
      </c>
      <c r="F19" s="106">
        <v>0</v>
      </c>
      <c r="G19" s="106">
        <v>0</v>
      </c>
      <c r="H19" s="142">
        <v>0</v>
      </c>
      <c r="I19" s="93">
        <v>81.739999999999995</v>
      </c>
      <c r="J19" s="93">
        <v>12.79</v>
      </c>
      <c r="K19" s="93">
        <v>5.48</v>
      </c>
      <c r="L19" s="63">
        <v>66.430000000000007</v>
      </c>
      <c r="M19" s="93">
        <v>25.6</v>
      </c>
      <c r="N19" s="138">
        <v>7.97</v>
      </c>
      <c r="O19" s="107">
        <v>0</v>
      </c>
      <c r="P19" s="107">
        <v>0</v>
      </c>
      <c r="Q19" s="144">
        <v>0</v>
      </c>
      <c r="R19" s="64">
        <v>70.2</v>
      </c>
      <c r="S19" s="91">
        <v>21.15</v>
      </c>
      <c r="T19" s="65">
        <v>8.65</v>
      </c>
      <c r="U19" s="107">
        <v>0</v>
      </c>
      <c r="V19" s="107">
        <v>0</v>
      </c>
      <c r="W19" s="107">
        <v>0</v>
      </c>
      <c r="X19" s="143">
        <v>0</v>
      </c>
      <c r="Y19" s="107">
        <v>0</v>
      </c>
      <c r="Z19" s="144">
        <v>0</v>
      </c>
      <c r="AA19" s="143">
        <v>0</v>
      </c>
      <c r="AB19" s="107">
        <v>0</v>
      </c>
      <c r="AC19" s="144">
        <v>0</v>
      </c>
      <c r="AD19" s="63">
        <v>65.22</v>
      </c>
      <c r="AE19" s="93">
        <v>25.54</v>
      </c>
      <c r="AF19" s="138">
        <v>9.24</v>
      </c>
    </row>
    <row r="20" spans="1:32" x14ac:dyDescent="0.2">
      <c r="A20" s="25" t="s">
        <v>102</v>
      </c>
      <c r="B20" s="16" t="s">
        <v>371</v>
      </c>
      <c r="C20" s="61">
        <v>0</v>
      </c>
      <c r="D20" s="61">
        <v>0</v>
      </c>
      <c r="E20" s="62">
        <v>0</v>
      </c>
      <c r="F20" s="61">
        <v>0</v>
      </c>
      <c r="G20" s="61">
        <v>0</v>
      </c>
      <c r="H20" s="62">
        <v>0</v>
      </c>
      <c r="I20" s="192">
        <v>74.650000000000006</v>
      </c>
      <c r="J20" s="192">
        <v>16.59</v>
      </c>
      <c r="K20" s="193">
        <v>8.76</v>
      </c>
      <c r="L20" s="192">
        <v>54.86</v>
      </c>
      <c r="M20" s="192">
        <v>23.43</v>
      </c>
      <c r="N20" s="193">
        <v>21.71</v>
      </c>
      <c r="O20" s="61">
        <v>0</v>
      </c>
      <c r="P20" s="61">
        <v>0</v>
      </c>
      <c r="Q20" s="62">
        <v>0</v>
      </c>
      <c r="R20" s="114">
        <v>70.72</v>
      </c>
      <c r="S20" s="114">
        <v>17.59</v>
      </c>
      <c r="T20" s="115">
        <v>11.7</v>
      </c>
      <c r="U20" s="61">
        <v>0</v>
      </c>
      <c r="V20" s="61">
        <v>0</v>
      </c>
      <c r="W20" s="62">
        <v>0</v>
      </c>
      <c r="X20" s="61">
        <v>0</v>
      </c>
      <c r="Y20" s="61">
        <v>0</v>
      </c>
      <c r="Z20" s="62">
        <v>0</v>
      </c>
      <c r="AA20" s="61">
        <v>0</v>
      </c>
      <c r="AB20" s="61">
        <v>0</v>
      </c>
      <c r="AC20" s="62">
        <v>0</v>
      </c>
      <c r="AD20" s="219">
        <v>70.650000000000006</v>
      </c>
      <c r="AE20" s="219">
        <v>20.04</v>
      </c>
      <c r="AF20" s="220">
        <v>9.31</v>
      </c>
    </row>
    <row r="21" spans="1:32" x14ac:dyDescent="0.2">
      <c r="A21" s="25"/>
      <c r="B21" s="16" t="s">
        <v>372</v>
      </c>
      <c r="C21" s="18">
        <v>0</v>
      </c>
      <c r="D21" s="18">
        <v>0</v>
      </c>
      <c r="E21" s="19">
        <v>0</v>
      </c>
      <c r="F21" s="18">
        <v>0</v>
      </c>
      <c r="G21" s="18">
        <v>0</v>
      </c>
      <c r="H21" s="19">
        <v>0</v>
      </c>
      <c r="I21" s="27">
        <v>82.46</v>
      </c>
      <c r="J21" s="27">
        <v>6.58</v>
      </c>
      <c r="K21" s="28">
        <v>10.96</v>
      </c>
      <c r="L21" s="27">
        <v>43.11</v>
      </c>
      <c r="M21" s="27">
        <v>31.83</v>
      </c>
      <c r="N21" s="28">
        <v>25.06</v>
      </c>
      <c r="O21" s="18">
        <v>0</v>
      </c>
      <c r="P21" s="18">
        <v>0</v>
      </c>
      <c r="Q21" s="19">
        <v>0</v>
      </c>
      <c r="R21" s="20">
        <v>56.36</v>
      </c>
      <c r="S21" s="20">
        <v>22.84</v>
      </c>
      <c r="T21" s="21">
        <v>20.8</v>
      </c>
      <c r="U21" s="18">
        <v>0</v>
      </c>
      <c r="V21" s="18">
        <v>0</v>
      </c>
      <c r="W21" s="19">
        <v>0</v>
      </c>
      <c r="X21" s="18">
        <v>0</v>
      </c>
      <c r="Y21" s="18">
        <v>0</v>
      </c>
      <c r="Z21" s="19">
        <v>0</v>
      </c>
      <c r="AA21" s="18">
        <v>0</v>
      </c>
      <c r="AB21" s="18">
        <v>0</v>
      </c>
      <c r="AC21" s="19">
        <v>0</v>
      </c>
      <c r="AD21" s="99">
        <v>69.78</v>
      </c>
      <c r="AE21" s="99">
        <v>18.54</v>
      </c>
      <c r="AF21" s="100">
        <v>11.68</v>
      </c>
    </row>
    <row r="22" spans="1:32" ht="13.5" thickBot="1" x14ac:dyDescent="0.25">
      <c r="A22" s="176"/>
      <c r="B22" s="112" t="s">
        <v>387</v>
      </c>
      <c r="C22" s="106">
        <v>0</v>
      </c>
      <c r="D22" s="106">
        <v>0</v>
      </c>
      <c r="E22" s="142">
        <v>0</v>
      </c>
      <c r="F22" s="106">
        <v>0</v>
      </c>
      <c r="G22" s="106">
        <v>0</v>
      </c>
      <c r="H22" s="142">
        <v>0</v>
      </c>
      <c r="I22" s="92">
        <v>57.69</v>
      </c>
      <c r="J22" s="92">
        <v>26.92</v>
      </c>
      <c r="K22" s="195">
        <v>15.38</v>
      </c>
      <c r="L22" s="92">
        <v>74.290000000000006</v>
      </c>
      <c r="M22" s="92">
        <v>13.33</v>
      </c>
      <c r="N22" s="195">
        <v>12.38</v>
      </c>
      <c r="O22" s="106">
        <v>0</v>
      </c>
      <c r="P22" s="106">
        <v>0</v>
      </c>
      <c r="Q22" s="142">
        <v>0</v>
      </c>
      <c r="R22" s="91">
        <v>64.41</v>
      </c>
      <c r="S22" s="91">
        <v>21.18</v>
      </c>
      <c r="T22" s="65">
        <v>14.41</v>
      </c>
      <c r="U22" s="106">
        <v>0</v>
      </c>
      <c r="V22" s="106">
        <v>0</v>
      </c>
      <c r="W22" s="142">
        <v>0</v>
      </c>
      <c r="X22" s="106">
        <v>0</v>
      </c>
      <c r="Y22" s="106">
        <v>0</v>
      </c>
      <c r="Z22" s="142">
        <v>0</v>
      </c>
      <c r="AA22" s="106">
        <v>0</v>
      </c>
      <c r="AB22" s="106">
        <v>0</v>
      </c>
      <c r="AC22" s="142">
        <v>0</v>
      </c>
      <c r="AD22" s="92">
        <v>84.62</v>
      </c>
      <c r="AE22" s="92">
        <v>5.77</v>
      </c>
      <c r="AF22" s="195">
        <v>9.6199999999999992</v>
      </c>
    </row>
    <row r="23" spans="1:32" x14ac:dyDescent="0.2">
      <c r="A23" s="179" t="s">
        <v>392</v>
      </c>
      <c r="B23" s="120" t="s">
        <v>374</v>
      </c>
      <c r="C23" s="146">
        <v>0</v>
      </c>
      <c r="D23" s="146">
        <v>0</v>
      </c>
      <c r="E23" s="147">
        <v>0</v>
      </c>
      <c r="F23" s="146">
        <v>0</v>
      </c>
      <c r="G23" s="146">
        <v>0</v>
      </c>
      <c r="H23" s="147">
        <v>0</v>
      </c>
      <c r="I23" s="125">
        <v>54.5</v>
      </c>
      <c r="J23" s="125">
        <v>29.86</v>
      </c>
      <c r="K23" s="126">
        <v>15.64</v>
      </c>
      <c r="L23" s="125">
        <v>53.06</v>
      </c>
      <c r="M23" s="125">
        <v>22.48</v>
      </c>
      <c r="N23" s="126">
        <v>24.46</v>
      </c>
      <c r="O23" s="146">
        <v>0</v>
      </c>
      <c r="P23" s="146">
        <v>0</v>
      </c>
      <c r="Q23" s="147">
        <v>0</v>
      </c>
      <c r="R23" s="122">
        <v>55.9</v>
      </c>
      <c r="S23" s="122">
        <v>27.09</v>
      </c>
      <c r="T23" s="123">
        <v>17</v>
      </c>
      <c r="U23" s="146">
        <v>0</v>
      </c>
      <c r="V23" s="146">
        <v>0</v>
      </c>
      <c r="W23" s="147">
        <v>0</v>
      </c>
      <c r="X23" s="146">
        <v>0</v>
      </c>
      <c r="Y23" s="146">
        <v>0</v>
      </c>
      <c r="Z23" s="147">
        <v>0</v>
      </c>
      <c r="AA23" s="146">
        <v>0</v>
      </c>
      <c r="AB23" s="146">
        <v>0</v>
      </c>
      <c r="AC23" s="147">
        <v>0</v>
      </c>
      <c r="AD23" s="125">
        <v>45.13</v>
      </c>
      <c r="AE23" s="125">
        <v>33.630000000000003</v>
      </c>
      <c r="AF23" s="127">
        <v>21.24</v>
      </c>
    </row>
    <row r="24" spans="1:32" x14ac:dyDescent="0.2">
      <c r="A24" s="184"/>
      <c r="B24" s="16" t="s">
        <v>376</v>
      </c>
      <c r="C24" s="114"/>
      <c r="D24" s="20"/>
      <c r="E24" s="21"/>
      <c r="F24" s="20"/>
      <c r="G24" s="20"/>
      <c r="H24" s="21"/>
      <c r="I24" s="38"/>
      <c r="J24" s="38"/>
      <c r="K24" s="39"/>
      <c r="L24" s="38"/>
      <c r="M24" s="38"/>
      <c r="N24" s="39"/>
      <c r="O24" s="32"/>
      <c r="P24" s="32"/>
      <c r="Q24" s="197"/>
      <c r="R24" s="20"/>
      <c r="S24" s="20"/>
      <c r="T24" s="21"/>
      <c r="U24" s="45"/>
      <c r="V24" s="45"/>
      <c r="W24" s="46"/>
      <c r="X24" s="45"/>
      <c r="Y24" s="45"/>
      <c r="Z24" s="46"/>
      <c r="AA24" s="45"/>
      <c r="AB24" s="45"/>
      <c r="AC24" s="46"/>
      <c r="AD24" s="27"/>
      <c r="AE24" s="27"/>
      <c r="AF24" s="139"/>
    </row>
    <row r="25" spans="1:32" ht="13.5" thickBot="1" x14ac:dyDescent="0.25">
      <c r="A25" s="186"/>
      <c r="B25" s="131" t="s">
        <v>393</v>
      </c>
      <c r="C25" s="133"/>
      <c r="D25" s="203"/>
      <c r="E25" s="207"/>
      <c r="F25" s="203"/>
      <c r="G25" s="203"/>
      <c r="H25" s="207"/>
      <c r="I25" s="203"/>
      <c r="J25" s="203"/>
      <c r="K25" s="207"/>
      <c r="L25" s="166"/>
      <c r="M25" s="166"/>
      <c r="N25" s="167"/>
      <c r="O25" s="208"/>
      <c r="P25" s="208"/>
      <c r="Q25" s="212"/>
      <c r="R25" s="203"/>
      <c r="S25" s="203"/>
      <c r="T25" s="207"/>
      <c r="U25" s="209"/>
      <c r="V25" s="209"/>
      <c r="W25" s="213"/>
      <c r="X25" s="209"/>
      <c r="Y25" s="209"/>
      <c r="Z25" s="213"/>
      <c r="AA25" s="209"/>
      <c r="AB25" s="209"/>
      <c r="AC25" s="213"/>
      <c r="AD25" s="210"/>
      <c r="AE25" s="210"/>
      <c r="AF25" s="211"/>
    </row>
    <row r="26" spans="1:32" x14ac:dyDescent="0.2">
      <c r="A26" s="90"/>
      <c r="B26" s="90"/>
      <c r="C26" s="106"/>
      <c r="D26" s="106"/>
      <c r="E26" s="106"/>
      <c r="F26" s="106"/>
      <c r="G26" s="106"/>
      <c r="H26" s="106"/>
      <c r="I26" s="93"/>
      <c r="J26" s="93"/>
      <c r="K26" s="93"/>
      <c r="L26" s="93"/>
      <c r="M26" s="93"/>
      <c r="N26" s="93"/>
      <c r="O26" s="107"/>
      <c r="P26" s="107"/>
      <c r="Q26" s="107"/>
      <c r="R26" s="91"/>
      <c r="S26" s="91"/>
      <c r="T26" s="91"/>
      <c r="U26" s="107"/>
      <c r="V26" s="107"/>
      <c r="W26" s="107"/>
      <c r="X26" s="107"/>
      <c r="Y26" s="107"/>
      <c r="Z26" s="107"/>
      <c r="AA26" s="107"/>
      <c r="AB26" s="107"/>
      <c r="AC26" s="107"/>
      <c r="AD26" s="93"/>
      <c r="AE26" s="93"/>
      <c r="AF26" s="93"/>
    </row>
    <row r="27" spans="1:32" x14ac:dyDescent="0.2">
      <c r="A27" s="90"/>
      <c r="B27" s="90"/>
      <c r="C27" s="106"/>
      <c r="D27" s="106"/>
      <c r="E27" s="106"/>
      <c r="F27" s="106"/>
      <c r="G27" s="106"/>
      <c r="H27" s="106"/>
      <c r="I27" s="93"/>
      <c r="J27" s="93"/>
      <c r="K27" s="93"/>
      <c r="L27" s="93"/>
      <c r="M27" s="93"/>
      <c r="N27" s="93"/>
      <c r="O27" s="107"/>
      <c r="P27" s="107"/>
      <c r="Q27" s="107"/>
      <c r="R27" s="91"/>
      <c r="S27" s="91"/>
      <c r="T27" s="91"/>
      <c r="U27" s="107"/>
      <c r="V27" s="107"/>
      <c r="W27" s="107"/>
      <c r="X27" s="107"/>
      <c r="Y27" s="107"/>
      <c r="Z27" s="107"/>
      <c r="AA27" s="107"/>
      <c r="AB27" s="107"/>
      <c r="AC27" s="107"/>
      <c r="AD27" s="93"/>
      <c r="AE27" s="93"/>
      <c r="AF27" s="93"/>
    </row>
    <row r="28" spans="1:32" x14ac:dyDescent="0.2">
      <c r="A28" s="90"/>
      <c r="B28" s="90"/>
      <c r="C28" s="106"/>
      <c r="D28" s="106"/>
      <c r="E28" s="106"/>
      <c r="F28" s="106"/>
      <c r="G28" s="106"/>
      <c r="H28" s="106"/>
      <c r="I28" s="93"/>
      <c r="J28" s="93"/>
      <c r="K28" s="93"/>
      <c r="L28" s="93"/>
      <c r="M28" s="93"/>
      <c r="N28" s="93"/>
      <c r="O28" s="107"/>
      <c r="P28" s="107"/>
      <c r="Q28" s="107"/>
      <c r="R28" s="91"/>
      <c r="S28" s="91"/>
      <c r="T28" s="91"/>
      <c r="U28" s="107"/>
      <c r="V28" s="107"/>
      <c r="W28" s="107"/>
      <c r="X28" s="107"/>
      <c r="Y28" s="107"/>
      <c r="Z28" s="107"/>
      <c r="AA28" s="107"/>
      <c r="AB28" s="107"/>
      <c r="AC28" s="107"/>
      <c r="AD28" s="93"/>
      <c r="AE28" s="93"/>
      <c r="AF28" s="93"/>
    </row>
    <row r="29" spans="1:32" x14ac:dyDescent="0.2">
      <c r="U29" s="34"/>
      <c r="V29" s="34"/>
      <c r="W29" s="34"/>
    </row>
    <row r="30" spans="1:32" x14ac:dyDescent="0.2">
      <c r="Q30" s="10" t="s">
        <v>25</v>
      </c>
      <c r="U30" s="34"/>
      <c r="V30" s="34"/>
      <c r="W30" s="34"/>
    </row>
    <row r="32" spans="1:32" x14ac:dyDescent="0.2">
      <c r="C32" s="35" t="s">
        <v>35</v>
      </c>
      <c r="D32" s="35"/>
      <c r="E32" s="36"/>
      <c r="F32" s="36"/>
      <c r="G32" s="36"/>
      <c r="H32" s="36"/>
      <c r="I32" s="36"/>
      <c r="J32" s="36"/>
      <c r="K32" s="36"/>
      <c r="L32" s="36"/>
      <c r="M32" s="36"/>
    </row>
    <row r="33" spans="3:13" x14ac:dyDescent="0.2">
      <c r="C33" s="35" t="s">
        <v>36</v>
      </c>
      <c r="D33" s="36"/>
      <c r="E33" s="36"/>
      <c r="F33" s="36"/>
      <c r="G33" s="36"/>
      <c r="H33" s="36"/>
      <c r="I33" s="36"/>
      <c r="J33" s="36"/>
      <c r="K33" s="36"/>
      <c r="L33" s="36"/>
      <c r="M33" s="36"/>
    </row>
  </sheetData>
  <mergeCells count="10">
    <mergeCell ref="X4:Z4"/>
    <mergeCell ref="AA4:AC4"/>
    <mergeCell ref="AD4:AF4"/>
    <mergeCell ref="F4:H4"/>
    <mergeCell ref="C4:E4"/>
    <mergeCell ref="I4:K4"/>
    <mergeCell ref="L4:N4"/>
    <mergeCell ref="O4:Q4"/>
    <mergeCell ref="R4:T4"/>
    <mergeCell ref="U4:W4"/>
  </mergeCells>
  <phoneticPr fontId="4" type="noConversion"/>
  <pageMargins left="0.25" right="0.25" top="0.75" bottom="0.75" header="0.3" footer="0.3"/>
  <pageSetup paperSize="5" scale="51" fitToHeight="2" orientation="landscape" horizontalDpi="4294967292" verticalDpi="4294967292" r:id="rId1"/>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B0F7-A6AE-4B27-BAD5-A25B6E63B543}">
  <dimension ref="A1:N25"/>
  <sheetViews>
    <sheetView workbookViewId="0"/>
  </sheetViews>
  <sheetFormatPr defaultColWidth="8.875" defaultRowHeight="15.75" x14ac:dyDescent="0.25"/>
  <cols>
    <col min="2" max="2" width="10.25" bestFit="1" customWidth="1"/>
  </cols>
  <sheetData>
    <row r="1" spans="1:14" x14ac:dyDescent="0.25">
      <c r="A1" s="8" t="s">
        <v>357</v>
      </c>
      <c r="B1" s="9"/>
      <c r="C1" s="10"/>
      <c r="D1" s="10"/>
      <c r="E1" s="10"/>
      <c r="F1" s="10"/>
      <c r="G1" s="10"/>
      <c r="H1" s="10"/>
      <c r="I1" s="10"/>
      <c r="J1" s="10"/>
      <c r="K1" s="10"/>
      <c r="L1" s="10"/>
      <c r="M1" s="10"/>
      <c r="N1" s="10"/>
    </row>
    <row r="2" spans="1:14" x14ac:dyDescent="0.25">
      <c r="A2" s="8" t="s">
        <v>358</v>
      </c>
      <c r="B2" s="9"/>
      <c r="C2" s="10"/>
      <c r="D2" s="10"/>
      <c r="E2" s="10"/>
      <c r="F2" s="10"/>
      <c r="G2" s="10"/>
      <c r="H2" s="10"/>
      <c r="I2" s="10"/>
      <c r="J2" s="10"/>
      <c r="K2" s="10"/>
      <c r="L2" s="10"/>
      <c r="M2" s="10"/>
      <c r="N2" s="10"/>
    </row>
    <row r="3" spans="1:14" x14ac:dyDescent="0.25">
      <c r="A3" s="9"/>
      <c r="B3" s="9"/>
      <c r="C3" s="10"/>
      <c r="D3" s="10"/>
      <c r="E3" s="10"/>
      <c r="F3" s="10"/>
      <c r="G3" s="10"/>
      <c r="H3" s="10"/>
      <c r="I3" s="10"/>
      <c r="J3" s="10"/>
      <c r="K3" s="10"/>
      <c r="L3" s="10"/>
      <c r="M3" s="10"/>
      <c r="N3" s="10"/>
    </row>
    <row r="4" spans="1:14" ht="63.6" customHeight="1" x14ac:dyDescent="0.25">
      <c r="A4" s="9"/>
      <c r="B4" s="9"/>
      <c r="C4" s="244" t="s">
        <v>359</v>
      </c>
      <c r="D4" s="245"/>
      <c r="E4" s="246"/>
      <c r="F4" s="247" t="s">
        <v>360</v>
      </c>
      <c r="G4" s="245"/>
      <c r="H4" s="246"/>
      <c r="I4" s="244" t="s">
        <v>361</v>
      </c>
      <c r="J4" s="245"/>
      <c r="K4" s="246"/>
      <c r="L4" s="247" t="s">
        <v>362</v>
      </c>
      <c r="M4" s="245"/>
      <c r="N4" s="246"/>
    </row>
    <row r="5" spans="1:14" x14ac:dyDescent="0.25">
      <c r="A5" s="11" t="s">
        <v>9</v>
      </c>
      <c r="B5" s="9"/>
      <c r="C5" s="12" t="s">
        <v>10</v>
      </c>
      <c r="D5" s="13" t="s">
        <v>11</v>
      </c>
      <c r="E5" s="14" t="s">
        <v>12</v>
      </c>
      <c r="F5" s="13" t="s">
        <v>10</v>
      </c>
      <c r="G5" s="13" t="s">
        <v>11</v>
      </c>
      <c r="H5" s="14" t="s">
        <v>12</v>
      </c>
      <c r="I5" s="12" t="s">
        <v>10</v>
      </c>
      <c r="J5" s="13" t="s">
        <v>11</v>
      </c>
      <c r="K5" s="14" t="s">
        <v>12</v>
      </c>
      <c r="L5" s="13" t="s">
        <v>10</v>
      </c>
      <c r="M5" s="13" t="s">
        <v>11</v>
      </c>
      <c r="N5" s="14" t="s">
        <v>12</v>
      </c>
    </row>
    <row r="6" spans="1:14" x14ac:dyDescent="0.25">
      <c r="A6" s="15" t="s">
        <v>13</v>
      </c>
      <c r="B6" s="16" t="s">
        <v>14</v>
      </c>
      <c r="C6" s="23"/>
      <c r="D6" s="20"/>
      <c r="E6" s="21"/>
      <c r="F6" s="20"/>
      <c r="G6" s="20"/>
      <c r="H6" s="21"/>
      <c r="I6" s="23"/>
      <c r="J6" s="20"/>
      <c r="K6" s="21"/>
      <c r="L6" s="20"/>
      <c r="M6" s="20"/>
      <c r="N6" s="21"/>
    </row>
    <row r="7" spans="1:14" x14ac:dyDescent="0.25">
      <c r="A7" s="22"/>
      <c r="B7" s="16" t="s">
        <v>15</v>
      </c>
      <c r="C7" s="23"/>
      <c r="D7" s="20"/>
      <c r="E7" s="21"/>
      <c r="F7" s="20"/>
      <c r="G7" s="20"/>
      <c r="H7" s="21"/>
      <c r="I7" s="23"/>
      <c r="J7" s="20"/>
      <c r="K7" s="21"/>
      <c r="L7" s="20"/>
      <c r="M7" s="20"/>
      <c r="N7" s="21"/>
    </row>
    <row r="8" spans="1:14" x14ac:dyDescent="0.25">
      <c r="A8" s="15" t="s">
        <v>16</v>
      </c>
      <c r="B8" s="16" t="s">
        <v>17</v>
      </c>
      <c r="C8" s="23"/>
      <c r="D8" s="20"/>
      <c r="E8" s="21"/>
      <c r="F8" s="20"/>
      <c r="G8" s="20"/>
      <c r="H8" s="21"/>
      <c r="I8" s="23"/>
      <c r="J8" s="20"/>
      <c r="K8" s="21"/>
      <c r="L8" s="20"/>
      <c r="M8" s="20"/>
      <c r="N8" s="21"/>
    </row>
    <row r="9" spans="1:14" x14ac:dyDescent="0.25">
      <c r="A9" s="22"/>
      <c r="B9" s="16" t="s">
        <v>18</v>
      </c>
      <c r="C9" s="23"/>
      <c r="D9" s="20"/>
      <c r="E9" s="21"/>
      <c r="F9" s="20"/>
      <c r="G9" s="20"/>
      <c r="H9" s="21"/>
      <c r="I9" s="23"/>
      <c r="J9" s="20"/>
      <c r="K9" s="21"/>
      <c r="L9" s="20"/>
      <c r="M9" s="20"/>
      <c r="N9" s="21"/>
    </row>
    <row r="10" spans="1:14" x14ac:dyDescent="0.25">
      <c r="A10" s="15" t="s">
        <v>19</v>
      </c>
      <c r="B10" s="16" t="s">
        <v>20</v>
      </c>
      <c r="C10" s="23"/>
      <c r="D10" s="20"/>
      <c r="E10" s="21"/>
      <c r="F10" s="20"/>
      <c r="G10" s="20"/>
      <c r="H10" s="21"/>
      <c r="I10" s="23"/>
      <c r="J10" s="20"/>
      <c r="K10" s="21"/>
      <c r="L10" s="20"/>
      <c r="M10" s="20"/>
      <c r="N10" s="21"/>
    </row>
    <row r="11" spans="1:14" x14ac:dyDescent="0.25">
      <c r="A11" s="22"/>
      <c r="B11" s="16" t="s">
        <v>21</v>
      </c>
      <c r="C11" s="23"/>
      <c r="D11" s="20"/>
      <c r="E11" s="21"/>
      <c r="F11" s="20"/>
      <c r="G11" s="20"/>
      <c r="H11" s="21"/>
      <c r="I11" s="23"/>
      <c r="J11" s="20"/>
      <c r="K11" s="21"/>
      <c r="L11" s="20"/>
      <c r="M11" s="20"/>
      <c r="N11" s="21"/>
    </row>
    <row r="12" spans="1:14" x14ac:dyDescent="0.25">
      <c r="A12" s="15" t="s">
        <v>22</v>
      </c>
      <c r="B12" s="16" t="s">
        <v>23</v>
      </c>
      <c r="C12" s="23">
        <v>0</v>
      </c>
      <c r="D12" s="20">
        <v>37.5</v>
      </c>
      <c r="E12" s="21">
        <v>62.5</v>
      </c>
      <c r="F12" s="20">
        <v>25</v>
      </c>
      <c r="G12" s="20">
        <v>68.75</v>
      </c>
      <c r="H12" s="21">
        <v>6.25</v>
      </c>
      <c r="I12" s="23">
        <v>28.57</v>
      </c>
      <c r="J12" s="20">
        <v>64.290000000000006</v>
      </c>
      <c r="K12" s="21">
        <v>7.14</v>
      </c>
      <c r="L12" s="20">
        <v>28.57</v>
      </c>
      <c r="M12" s="20">
        <v>62.86</v>
      </c>
      <c r="N12" s="21">
        <v>8.57</v>
      </c>
    </row>
    <row r="13" spans="1:14" x14ac:dyDescent="0.25">
      <c r="A13" s="22"/>
      <c r="B13" s="16" t="s">
        <v>24</v>
      </c>
      <c r="C13" s="23">
        <v>14.29</v>
      </c>
      <c r="D13" s="20">
        <v>71.430000000000007</v>
      </c>
      <c r="E13" s="21">
        <v>14.29</v>
      </c>
      <c r="F13" s="23">
        <v>14.29</v>
      </c>
      <c r="G13" s="20">
        <v>71.430000000000007</v>
      </c>
      <c r="H13" s="21">
        <v>14.29</v>
      </c>
      <c r="I13" s="23">
        <v>8.82</v>
      </c>
      <c r="J13" s="20">
        <v>79.41</v>
      </c>
      <c r="K13" s="21">
        <v>11.76</v>
      </c>
      <c r="L13" s="20">
        <v>12.2</v>
      </c>
      <c r="M13" s="20">
        <v>75.61</v>
      </c>
      <c r="N13" s="21">
        <v>12.2</v>
      </c>
    </row>
    <row r="14" spans="1:14" x14ac:dyDescent="0.25">
      <c r="A14" s="15" t="s">
        <v>26</v>
      </c>
      <c r="B14" s="16" t="s">
        <v>27</v>
      </c>
      <c r="C14" s="23">
        <v>0</v>
      </c>
      <c r="D14" s="20">
        <v>0</v>
      </c>
      <c r="E14" s="21">
        <v>0</v>
      </c>
      <c r="F14" s="20">
        <v>0</v>
      </c>
      <c r="G14" s="20">
        <v>0</v>
      </c>
      <c r="H14" s="21">
        <v>0</v>
      </c>
      <c r="I14" s="23">
        <v>79.41</v>
      </c>
      <c r="J14" s="20">
        <v>14.71</v>
      </c>
      <c r="K14" s="21">
        <v>5.88</v>
      </c>
      <c r="L14" s="20">
        <v>79.41</v>
      </c>
      <c r="M14" s="20">
        <v>14.71</v>
      </c>
      <c r="N14" s="21">
        <v>5.88</v>
      </c>
    </row>
    <row r="15" spans="1:14" x14ac:dyDescent="0.25">
      <c r="A15" s="24"/>
      <c r="B15" s="16" t="s">
        <v>28</v>
      </c>
      <c r="C15" s="23">
        <v>12.12</v>
      </c>
      <c r="D15" s="20">
        <v>87.88</v>
      </c>
      <c r="E15" s="21">
        <v>0</v>
      </c>
      <c r="F15" s="20">
        <v>12.12</v>
      </c>
      <c r="G15" s="20">
        <v>87.88</v>
      </c>
      <c r="H15" s="21">
        <v>0</v>
      </c>
      <c r="I15" s="17">
        <v>0</v>
      </c>
      <c r="J15" s="18">
        <v>0</v>
      </c>
      <c r="K15" s="19">
        <v>0</v>
      </c>
      <c r="L15" s="20">
        <v>12.12</v>
      </c>
      <c r="M15" s="20">
        <v>87.88</v>
      </c>
      <c r="N15" s="21">
        <v>0</v>
      </c>
    </row>
    <row r="16" spans="1:14" x14ac:dyDescent="0.25">
      <c r="A16" s="15" t="s">
        <v>29</v>
      </c>
      <c r="B16" s="16" t="s">
        <v>30</v>
      </c>
      <c r="C16" s="23">
        <v>31.25</v>
      </c>
      <c r="D16" s="20">
        <v>62.5</v>
      </c>
      <c r="E16" s="20">
        <v>6.25</v>
      </c>
      <c r="F16" s="23">
        <v>62.12</v>
      </c>
      <c r="G16" s="20">
        <v>36.36</v>
      </c>
      <c r="H16" s="21">
        <v>1.52</v>
      </c>
      <c r="I16" s="23">
        <v>59.31</v>
      </c>
      <c r="J16" s="20">
        <v>39.31</v>
      </c>
      <c r="K16" s="20">
        <v>1.38</v>
      </c>
      <c r="L16" s="23">
        <v>67.95</v>
      </c>
      <c r="M16" s="20">
        <v>31.41</v>
      </c>
      <c r="N16" s="21">
        <v>0.64</v>
      </c>
    </row>
    <row r="17" spans="1:14" x14ac:dyDescent="0.25">
      <c r="A17" s="24"/>
      <c r="B17" s="16" t="s">
        <v>31</v>
      </c>
      <c r="C17" s="23">
        <v>72.73</v>
      </c>
      <c r="D17" s="20">
        <v>26.14</v>
      </c>
      <c r="E17" s="20">
        <v>1.1399999999999999</v>
      </c>
      <c r="F17" s="37">
        <v>70</v>
      </c>
      <c r="G17" s="38">
        <v>28.18</v>
      </c>
      <c r="H17" s="39">
        <v>1.82</v>
      </c>
      <c r="I17" s="23">
        <v>81.89</v>
      </c>
      <c r="J17" s="20">
        <v>17.32</v>
      </c>
      <c r="K17" s="20">
        <v>0.79</v>
      </c>
      <c r="L17" s="37">
        <v>73.44</v>
      </c>
      <c r="M17" s="38">
        <v>23.44</v>
      </c>
      <c r="N17" s="39">
        <v>3.13</v>
      </c>
    </row>
    <row r="18" spans="1:14" x14ac:dyDescent="0.25">
      <c r="A18" s="15" t="s">
        <v>32</v>
      </c>
      <c r="B18" s="16" t="s">
        <v>33</v>
      </c>
      <c r="C18" s="23">
        <v>70.13</v>
      </c>
      <c r="D18" s="20">
        <v>19.448</v>
      </c>
      <c r="E18" s="21">
        <v>10.39</v>
      </c>
      <c r="F18" s="23">
        <v>80.31</v>
      </c>
      <c r="G18" s="20">
        <v>11.81</v>
      </c>
      <c r="H18" s="21">
        <v>7.87</v>
      </c>
      <c r="I18" s="23">
        <v>73.3</v>
      </c>
      <c r="J18" s="20">
        <v>19.899999999999999</v>
      </c>
      <c r="K18" s="21">
        <v>6.8</v>
      </c>
      <c r="L18" s="23">
        <v>84.65</v>
      </c>
      <c r="M18" s="20">
        <v>11.42</v>
      </c>
      <c r="N18" s="21">
        <v>3.94</v>
      </c>
    </row>
    <row r="19" spans="1:14" ht="16.5" thickBot="1" x14ac:dyDescent="0.3">
      <c r="A19" s="111"/>
      <c r="B19" s="112" t="s">
        <v>34</v>
      </c>
      <c r="C19" s="64">
        <v>63.1</v>
      </c>
      <c r="D19" s="91">
        <v>36.9</v>
      </c>
      <c r="E19" s="65">
        <v>0</v>
      </c>
      <c r="F19" s="64">
        <v>66.099999999999994</v>
      </c>
      <c r="G19" s="91">
        <v>33.9</v>
      </c>
      <c r="H19" s="65">
        <v>0</v>
      </c>
      <c r="I19" s="64">
        <v>60.47</v>
      </c>
      <c r="J19" s="91">
        <v>39.53</v>
      </c>
      <c r="K19" s="65">
        <v>0</v>
      </c>
      <c r="L19" s="64">
        <v>69.38</v>
      </c>
      <c r="M19" s="91">
        <v>31.62</v>
      </c>
      <c r="N19" s="65">
        <v>0</v>
      </c>
    </row>
    <row r="20" spans="1:14" s="9" customFormat="1" ht="12.75" x14ac:dyDescent="0.2">
      <c r="A20" s="119" t="s">
        <v>102</v>
      </c>
      <c r="B20" s="120" t="s">
        <v>371</v>
      </c>
      <c r="C20" s="121">
        <v>60</v>
      </c>
      <c r="D20" s="122">
        <v>30</v>
      </c>
      <c r="E20" s="122">
        <v>10</v>
      </c>
      <c r="F20" s="121">
        <v>55.1</v>
      </c>
      <c r="G20" s="122">
        <v>36.729999999999997</v>
      </c>
      <c r="H20" s="123">
        <v>8.16</v>
      </c>
      <c r="I20" s="124">
        <v>56.04</v>
      </c>
      <c r="J20" s="125">
        <v>39.56</v>
      </c>
      <c r="K20" s="126">
        <v>4.4000000000000004</v>
      </c>
      <c r="L20" s="125">
        <v>54.89</v>
      </c>
      <c r="M20" s="125">
        <v>42.11</v>
      </c>
      <c r="N20" s="127">
        <v>3.01</v>
      </c>
    </row>
    <row r="21" spans="1:14" s="9" customFormat="1" ht="12.75" x14ac:dyDescent="0.2">
      <c r="A21" s="128"/>
      <c r="B21" s="16" t="s">
        <v>372</v>
      </c>
      <c r="C21" s="23">
        <v>37.5</v>
      </c>
      <c r="D21" s="20">
        <v>41.35</v>
      </c>
      <c r="E21" s="20">
        <v>21.15</v>
      </c>
      <c r="F21" s="23">
        <v>43.6</v>
      </c>
      <c r="G21" s="20">
        <v>34.880000000000003</v>
      </c>
      <c r="H21" s="21">
        <v>21.51</v>
      </c>
      <c r="I21" s="26">
        <v>50.88</v>
      </c>
      <c r="J21" s="27">
        <v>35.090000000000003</v>
      </c>
      <c r="K21" s="28">
        <v>14.04</v>
      </c>
      <c r="L21" s="27">
        <v>44.78</v>
      </c>
      <c r="M21" s="27">
        <v>35.82</v>
      </c>
      <c r="N21" s="139">
        <v>19.399999999999999</v>
      </c>
    </row>
    <row r="22" spans="1:14" s="9" customFormat="1" ht="13.5" thickBot="1" x14ac:dyDescent="0.25">
      <c r="A22" s="130"/>
      <c r="B22" s="131" t="s">
        <v>387</v>
      </c>
      <c r="C22" s="132">
        <v>23.08</v>
      </c>
      <c r="D22" s="133">
        <v>76.92</v>
      </c>
      <c r="E22" s="133">
        <v>0</v>
      </c>
      <c r="F22" s="132">
        <v>30.77</v>
      </c>
      <c r="G22" s="133">
        <v>69.23</v>
      </c>
      <c r="H22" s="134">
        <v>0</v>
      </c>
      <c r="I22" s="135">
        <v>30.77</v>
      </c>
      <c r="J22" s="136">
        <v>69.23</v>
      </c>
      <c r="K22" s="136">
        <v>0</v>
      </c>
      <c r="L22" s="135">
        <v>30.77</v>
      </c>
      <c r="M22" s="136">
        <v>69.23</v>
      </c>
      <c r="N22" s="137">
        <v>0</v>
      </c>
    </row>
    <row r="23" spans="1:14" s="9" customFormat="1" ht="12.75" x14ac:dyDescent="0.2">
      <c r="A23" s="179" t="s">
        <v>392</v>
      </c>
      <c r="B23" s="180" t="s">
        <v>374</v>
      </c>
      <c r="C23" s="122">
        <v>68.180000000000007</v>
      </c>
      <c r="D23" s="122">
        <v>18.18</v>
      </c>
      <c r="E23" s="123">
        <v>13.64</v>
      </c>
      <c r="F23" s="122">
        <v>54.95</v>
      </c>
      <c r="G23" s="122">
        <v>38.46</v>
      </c>
      <c r="H23" s="123">
        <v>6.59</v>
      </c>
      <c r="I23" s="125">
        <v>63.18</v>
      </c>
      <c r="J23" s="125">
        <v>29.84</v>
      </c>
      <c r="K23" s="126">
        <v>6.98</v>
      </c>
      <c r="L23" s="216">
        <v>61.61</v>
      </c>
      <c r="M23" s="216">
        <v>34.380000000000003</v>
      </c>
      <c r="N23" s="231">
        <v>4.0199999999999996</v>
      </c>
    </row>
    <row r="24" spans="1:14" s="9" customFormat="1" ht="12.75" x14ac:dyDescent="0.2">
      <c r="A24" s="184"/>
      <c r="B24" s="31" t="s">
        <v>376</v>
      </c>
      <c r="C24" s="114"/>
      <c r="D24" s="20"/>
      <c r="E24" s="21"/>
      <c r="F24" s="20"/>
      <c r="G24" s="20"/>
      <c r="H24" s="21"/>
      <c r="I24" s="38"/>
      <c r="J24" s="38"/>
      <c r="K24" s="39"/>
      <c r="L24" s="45"/>
      <c r="M24" s="45"/>
      <c r="N24" s="139"/>
    </row>
    <row r="25" spans="1:14" s="9" customFormat="1" ht="13.5" thickBot="1" x14ac:dyDescent="0.25">
      <c r="A25" s="186"/>
      <c r="B25" s="187" t="s">
        <v>393</v>
      </c>
      <c r="C25" s="133"/>
      <c r="D25" s="203"/>
      <c r="E25" s="207"/>
      <c r="F25" s="203"/>
      <c r="G25" s="203"/>
      <c r="H25" s="207"/>
      <c r="I25" s="203"/>
      <c r="J25" s="203"/>
      <c r="K25" s="207"/>
      <c r="L25" s="209"/>
      <c r="M25" s="209"/>
      <c r="N25" s="211"/>
    </row>
  </sheetData>
  <mergeCells count="4">
    <mergeCell ref="C4:E4"/>
    <mergeCell ref="F4:H4"/>
    <mergeCell ref="I4:K4"/>
    <mergeCell ref="L4:N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5"/>
  <sheetViews>
    <sheetView workbookViewId="0"/>
  </sheetViews>
  <sheetFormatPr defaultColWidth="11" defaultRowHeight="12.75" x14ac:dyDescent="0.2"/>
  <cols>
    <col min="1" max="2" width="11" style="9"/>
    <col min="3" max="8" width="11.5" style="10" customWidth="1"/>
    <col min="9" max="16384" width="11" style="9"/>
  </cols>
  <sheetData>
    <row r="1" spans="1:8" x14ac:dyDescent="0.2">
      <c r="A1" s="8" t="s">
        <v>363</v>
      </c>
    </row>
    <row r="2" spans="1:8" x14ac:dyDescent="0.2">
      <c r="A2" s="8" t="s">
        <v>364</v>
      </c>
    </row>
    <row r="4" spans="1:8" ht="48.95" customHeight="1" x14ac:dyDescent="0.2">
      <c r="C4" s="244" t="s">
        <v>365</v>
      </c>
      <c r="D4" s="245"/>
      <c r="E4" s="245"/>
      <c r="F4" s="244" t="s">
        <v>366</v>
      </c>
      <c r="G4" s="245"/>
      <c r="H4" s="246"/>
    </row>
    <row r="5" spans="1:8" x14ac:dyDescent="0.2">
      <c r="A5" s="11" t="s">
        <v>9</v>
      </c>
      <c r="C5" s="12" t="s">
        <v>10</v>
      </c>
      <c r="D5" s="13" t="s">
        <v>11</v>
      </c>
      <c r="E5" s="13" t="s">
        <v>12</v>
      </c>
      <c r="F5" s="12" t="s">
        <v>10</v>
      </c>
      <c r="G5" s="13" t="s">
        <v>11</v>
      </c>
      <c r="H5" s="14" t="s">
        <v>12</v>
      </c>
    </row>
    <row r="6" spans="1:8" x14ac:dyDescent="0.2">
      <c r="A6" s="15" t="s">
        <v>13</v>
      </c>
      <c r="B6" s="16" t="s">
        <v>14</v>
      </c>
      <c r="C6" s="23">
        <v>78.7</v>
      </c>
      <c r="D6" s="20">
        <v>21.3</v>
      </c>
      <c r="E6" s="20">
        <v>5.43</v>
      </c>
      <c r="F6" s="23">
        <v>51.53</v>
      </c>
      <c r="G6" s="20">
        <v>41.33</v>
      </c>
      <c r="H6" s="21">
        <v>7.14</v>
      </c>
    </row>
    <row r="7" spans="1:8" x14ac:dyDescent="0.2">
      <c r="A7" s="22"/>
      <c r="B7" s="16" t="s">
        <v>15</v>
      </c>
      <c r="C7" s="23">
        <f>51.85/2</f>
        <v>25.925000000000001</v>
      </c>
      <c r="D7" s="20">
        <f>(100+42.72)/2</f>
        <v>71.36</v>
      </c>
      <c r="E7" s="20">
        <f>5.43/2</f>
        <v>2.7149999999999999</v>
      </c>
      <c r="F7" s="23">
        <v>48.38</v>
      </c>
      <c r="G7" s="20">
        <v>42.53</v>
      </c>
      <c r="H7" s="21">
        <v>9.09</v>
      </c>
    </row>
    <row r="8" spans="1:8" x14ac:dyDescent="0.2">
      <c r="A8" s="15" t="s">
        <v>16</v>
      </c>
      <c r="B8" s="16" t="s">
        <v>17</v>
      </c>
      <c r="C8" s="23">
        <v>47.53</v>
      </c>
      <c r="D8" s="20">
        <v>43.25</v>
      </c>
      <c r="E8" s="20">
        <v>9.2200000000000006</v>
      </c>
      <c r="F8" s="23">
        <v>54.5</v>
      </c>
      <c r="G8" s="20">
        <v>41.27</v>
      </c>
      <c r="H8" s="21">
        <v>4.2300000000000004</v>
      </c>
    </row>
    <row r="9" spans="1:8" x14ac:dyDescent="0.2">
      <c r="A9" s="22"/>
      <c r="B9" s="16" t="s">
        <v>18</v>
      </c>
      <c r="C9" s="23">
        <v>40.08</v>
      </c>
      <c r="D9" s="20">
        <v>51.83</v>
      </c>
      <c r="E9" s="20">
        <v>8.09</v>
      </c>
      <c r="F9" s="23">
        <v>52.84</v>
      </c>
      <c r="G9" s="20">
        <v>38.92</v>
      </c>
      <c r="H9" s="21">
        <v>8.24</v>
      </c>
    </row>
    <row r="10" spans="1:8" x14ac:dyDescent="0.2">
      <c r="A10" s="15" t="s">
        <v>19</v>
      </c>
      <c r="B10" s="16" t="s">
        <v>20</v>
      </c>
      <c r="C10" s="23">
        <v>53.48</v>
      </c>
      <c r="D10" s="20">
        <v>37.72</v>
      </c>
      <c r="E10" s="20">
        <v>8.8000000000000007</v>
      </c>
      <c r="F10" s="23">
        <v>12.14</v>
      </c>
      <c r="G10" s="20">
        <v>66.430000000000007</v>
      </c>
      <c r="H10" s="21">
        <v>21.43</v>
      </c>
    </row>
    <row r="11" spans="1:8" x14ac:dyDescent="0.2">
      <c r="A11" s="22"/>
      <c r="B11" s="16" t="s">
        <v>21</v>
      </c>
      <c r="C11" s="23">
        <v>48.77</v>
      </c>
      <c r="D11" s="20">
        <v>35.54</v>
      </c>
      <c r="E11" s="20">
        <v>15.69</v>
      </c>
      <c r="F11" s="23">
        <v>31.12</v>
      </c>
      <c r="G11" s="20">
        <v>64.319999999999993</v>
      </c>
      <c r="H11" s="21">
        <v>4.5599999999999996</v>
      </c>
    </row>
    <row r="12" spans="1:8" x14ac:dyDescent="0.2">
      <c r="A12" s="15" t="s">
        <v>22</v>
      </c>
      <c r="B12" s="16" t="s">
        <v>23</v>
      </c>
      <c r="C12" s="23">
        <v>59.67</v>
      </c>
      <c r="D12" s="20">
        <v>33.229999999999997</v>
      </c>
      <c r="E12" s="20">
        <v>7.1</v>
      </c>
      <c r="F12" s="23">
        <v>23.77</v>
      </c>
      <c r="G12" s="20">
        <v>66.37</v>
      </c>
      <c r="H12" s="21">
        <v>9.8699999999999992</v>
      </c>
    </row>
    <row r="13" spans="1:8" x14ac:dyDescent="0.2">
      <c r="A13" s="22"/>
      <c r="B13" s="16" t="s">
        <v>24</v>
      </c>
      <c r="C13" s="23">
        <v>60.61</v>
      </c>
      <c r="D13" s="20">
        <v>30.32</v>
      </c>
      <c r="E13" s="20">
        <v>9.07</v>
      </c>
      <c r="F13" s="23">
        <v>39.39</v>
      </c>
      <c r="G13" s="20">
        <v>54.21</v>
      </c>
      <c r="H13" s="21">
        <v>6.4</v>
      </c>
    </row>
    <row r="14" spans="1:8" x14ac:dyDescent="0.2">
      <c r="A14" s="15" t="s">
        <v>26</v>
      </c>
      <c r="B14" s="16" t="s">
        <v>27</v>
      </c>
      <c r="C14" s="23">
        <v>63.94</v>
      </c>
      <c r="D14" s="20">
        <v>29.66</v>
      </c>
      <c r="E14" s="20">
        <v>6.39</v>
      </c>
      <c r="F14" s="23">
        <v>38.57</v>
      </c>
      <c r="G14" s="20">
        <v>57.14</v>
      </c>
      <c r="H14" s="21">
        <v>4.29</v>
      </c>
    </row>
    <row r="15" spans="1:8" x14ac:dyDescent="0.2">
      <c r="A15" s="24"/>
      <c r="B15" s="16" t="s">
        <v>28</v>
      </c>
      <c r="C15" s="23">
        <v>62.18</v>
      </c>
      <c r="D15" s="20">
        <v>31.24</v>
      </c>
      <c r="E15" s="20">
        <v>6.59</v>
      </c>
      <c r="F15" s="23">
        <v>79.489999999999995</v>
      </c>
      <c r="G15" s="20">
        <v>20.51</v>
      </c>
      <c r="H15" s="21">
        <v>0</v>
      </c>
    </row>
    <row r="16" spans="1:8" x14ac:dyDescent="0.2">
      <c r="A16" s="15" t="s">
        <v>29</v>
      </c>
      <c r="B16" s="16" t="s">
        <v>30</v>
      </c>
      <c r="C16" s="23">
        <v>61.42</v>
      </c>
      <c r="D16" s="20">
        <v>29.49</v>
      </c>
      <c r="E16" s="20">
        <v>9.09</v>
      </c>
      <c r="F16" s="23">
        <v>36.840000000000003</v>
      </c>
      <c r="G16" s="20">
        <v>57.37</v>
      </c>
      <c r="H16" s="21">
        <v>5.79</v>
      </c>
    </row>
    <row r="17" spans="1:8" x14ac:dyDescent="0.2">
      <c r="A17" s="24"/>
      <c r="B17" s="16" t="s">
        <v>31</v>
      </c>
      <c r="C17" s="23">
        <v>58.96</v>
      </c>
      <c r="D17" s="20">
        <v>31.8</v>
      </c>
      <c r="E17" s="20">
        <v>9.24</v>
      </c>
      <c r="F17" s="23">
        <v>28.86</v>
      </c>
      <c r="G17" s="20">
        <v>66.290000000000006</v>
      </c>
      <c r="H17" s="21">
        <v>4.8600000000000003</v>
      </c>
    </row>
    <row r="18" spans="1:8" x14ac:dyDescent="0.2">
      <c r="A18" s="15" t="s">
        <v>32</v>
      </c>
      <c r="B18" s="16" t="s">
        <v>33</v>
      </c>
      <c r="C18" s="23">
        <v>59.9</v>
      </c>
      <c r="D18" s="20">
        <v>31.27</v>
      </c>
      <c r="E18" s="21">
        <v>8.83</v>
      </c>
      <c r="F18" s="23">
        <v>34.020000000000003</v>
      </c>
      <c r="G18" s="20">
        <v>64.81</v>
      </c>
      <c r="H18" s="21">
        <v>1.17</v>
      </c>
    </row>
    <row r="19" spans="1:8" x14ac:dyDescent="0.2">
      <c r="A19" s="22"/>
      <c r="B19" s="16" t="s">
        <v>34</v>
      </c>
      <c r="C19" s="23">
        <v>58.49</v>
      </c>
      <c r="D19" s="20">
        <v>30.82</v>
      </c>
      <c r="E19" s="21">
        <v>10.69</v>
      </c>
      <c r="F19" s="23">
        <v>20.23</v>
      </c>
      <c r="G19" s="20">
        <v>78.209999999999994</v>
      </c>
      <c r="H19" s="21">
        <v>1.56</v>
      </c>
    </row>
    <row r="20" spans="1:8" x14ac:dyDescent="0.2">
      <c r="A20" s="128" t="s">
        <v>102</v>
      </c>
      <c r="B20" s="56" t="s">
        <v>371</v>
      </c>
      <c r="C20" s="43">
        <v>54.99</v>
      </c>
      <c r="D20" s="40">
        <v>33.82</v>
      </c>
      <c r="E20" s="40">
        <v>11.19</v>
      </c>
      <c r="F20" s="43">
        <v>40.69</v>
      </c>
      <c r="G20" s="40">
        <v>54.55</v>
      </c>
      <c r="H20" s="44">
        <v>4.76</v>
      </c>
    </row>
    <row r="21" spans="1:8" x14ac:dyDescent="0.2">
      <c r="A21" s="128"/>
      <c r="B21" s="16" t="s">
        <v>372</v>
      </c>
      <c r="C21" s="23">
        <v>55.7</v>
      </c>
      <c r="D21" s="20">
        <v>32.49</v>
      </c>
      <c r="E21" s="20">
        <v>11.8</v>
      </c>
      <c r="F21" s="23">
        <v>62.61</v>
      </c>
      <c r="G21" s="20">
        <v>36.549999999999997</v>
      </c>
      <c r="H21" s="21">
        <v>0.84</v>
      </c>
    </row>
    <row r="22" spans="1:8" ht="13.5" thickBot="1" x14ac:dyDescent="0.25">
      <c r="A22" s="130"/>
      <c r="B22" s="131" t="s">
        <v>387</v>
      </c>
      <c r="C22" s="132">
        <v>66.67</v>
      </c>
      <c r="D22" s="133">
        <v>33.33</v>
      </c>
      <c r="E22" s="133">
        <v>0</v>
      </c>
      <c r="F22" s="161">
        <v>0</v>
      </c>
      <c r="G22" s="162">
        <v>0</v>
      </c>
      <c r="H22" s="164">
        <v>0</v>
      </c>
    </row>
    <row r="23" spans="1:8" x14ac:dyDescent="0.2">
      <c r="A23" s="179" t="s">
        <v>392</v>
      </c>
      <c r="B23" s="180" t="s">
        <v>374</v>
      </c>
      <c r="C23" s="122">
        <v>60.95</v>
      </c>
      <c r="D23" s="122">
        <v>31.96</v>
      </c>
      <c r="E23" s="123">
        <v>7.09</v>
      </c>
      <c r="F23" s="216">
        <v>21.92</v>
      </c>
      <c r="G23" s="216">
        <v>54.62</v>
      </c>
      <c r="H23" s="127">
        <v>23.46</v>
      </c>
    </row>
    <row r="24" spans="1:8" x14ac:dyDescent="0.2">
      <c r="A24" s="184"/>
      <c r="B24" s="31" t="s">
        <v>376</v>
      </c>
      <c r="C24" s="114"/>
      <c r="D24" s="20"/>
      <c r="E24" s="21"/>
      <c r="F24" s="45"/>
      <c r="G24" s="45"/>
      <c r="H24" s="139"/>
    </row>
    <row r="25" spans="1:8" ht="13.5" thickBot="1" x14ac:dyDescent="0.25">
      <c r="A25" s="186"/>
      <c r="B25" s="187" t="s">
        <v>393</v>
      </c>
      <c r="C25" s="133"/>
      <c r="D25" s="203"/>
      <c r="E25" s="207"/>
      <c r="F25" s="209"/>
      <c r="G25" s="209"/>
      <c r="H25" s="211"/>
    </row>
    <row r="26" spans="1:8" x14ac:dyDescent="0.2">
      <c r="A26" s="90"/>
      <c r="B26" s="90"/>
      <c r="C26" s="91"/>
      <c r="D26" s="91"/>
      <c r="E26" s="91"/>
      <c r="F26" s="106"/>
      <c r="G26" s="106"/>
      <c r="H26" s="106"/>
    </row>
    <row r="28" spans="1:8" x14ac:dyDescent="0.2">
      <c r="A28" s="90"/>
      <c r="B28" s="90"/>
      <c r="C28" s="91"/>
      <c r="D28" s="91"/>
      <c r="E28" s="91"/>
      <c r="F28" s="106"/>
      <c r="G28" s="106"/>
      <c r="H28" s="106"/>
    </row>
    <row r="30" spans="1:8" x14ac:dyDescent="0.2">
      <c r="C30" s="35" t="s">
        <v>35</v>
      </c>
      <c r="D30" s="35"/>
      <c r="E30" s="36"/>
      <c r="F30" s="36"/>
      <c r="G30" s="36"/>
      <c r="H30" s="36"/>
    </row>
    <row r="31" spans="1:8" x14ac:dyDescent="0.2">
      <c r="C31" s="35" t="s">
        <v>36</v>
      </c>
      <c r="D31" s="36"/>
      <c r="E31" s="36"/>
      <c r="F31" s="36"/>
      <c r="G31" s="36"/>
      <c r="H31" s="36"/>
    </row>
    <row r="35" spans="5:5" x14ac:dyDescent="0.2">
      <c r="E35" s="10" t="s">
        <v>25</v>
      </c>
    </row>
  </sheetData>
  <mergeCells count="2">
    <mergeCell ref="C4:E4"/>
    <mergeCell ref="F4:H4"/>
  </mergeCells>
  <phoneticPr fontId="4" type="noConversion"/>
  <pageMargins left="0.5" right="0.5" top="1" bottom="1" header="0.5" footer="0.5"/>
  <pageSetup paperSize="5" orientation="landscape" horizontalDpi="4294967292" verticalDpi="4294967292"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8"/>
  <sheetViews>
    <sheetView workbookViewId="0"/>
  </sheetViews>
  <sheetFormatPr defaultColWidth="11" defaultRowHeight="12.75" x14ac:dyDescent="0.2"/>
  <cols>
    <col min="1" max="2" width="11" style="9"/>
    <col min="3" max="8" width="11.5" style="10" customWidth="1"/>
    <col min="9" max="16384" width="11" style="9"/>
  </cols>
  <sheetData>
    <row r="1" spans="1:14" x14ac:dyDescent="0.2">
      <c r="A1" s="8" t="s">
        <v>367</v>
      </c>
    </row>
    <row r="2" spans="1:14" x14ac:dyDescent="0.2">
      <c r="A2" s="8" t="s">
        <v>368</v>
      </c>
    </row>
    <row r="4" spans="1:14" ht="55.35" customHeight="1" x14ac:dyDescent="0.2">
      <c r="C4" s="244" t="s">
        <v>369</v>
      </c>
      <c r="D4" s="245"/>
      <c r="E4" s="245"/>
      <c r="F4" s="244" t="s">
        <v>370</v>
      </c>
      <c r="G4" s="245"/>
      <c r="H4" s="246"/>
    </row>
    <row r="5" spans="1:14" x14ac:dyDescent="0.2">
      <c r="A5" s="11" t="s">
        <v>9</v>
      </c>
      <c r="C5" s="12" t="s">
        <v>10</v>
      </c>
      <c r="D5" s="13" t="s">
        <v>11</v>
      </c>
      <c r="E5" s="13" t="s">
        <v>12</v>
      </c>
      <c r="F5" s="12" t="s">
        <v>10</v>
      </c>
      <c r="G5" s="13" t="s">
        <v>11</v>
      </c>
      <c r="H5" s="14" t="s">
        <v>12</v>
      </c>
    </row>
    <row r="6" spans="1:14" x14ac:dyDescent="0.2">
      <c r="A6" s="15" t="s">
        <v>13</v>
      </c>
      <c r="B6" s="16" t="s">
        <v>14</v>
      </c>
      <c r="C6" s="23">
        <v>61.18</v>
      </c>
      <c r="D6" s="20">
        <v>34.21</v>
      </c>
      <c r="E6" s="20">
        <v>4.6100000000000003</v>
      </c>
      <c r="F6" s="23">
        <v>56.78</v>
      </c>
      <c r="G6" s="20">
        <v>37.29</v>
      </c>
      <c r="H6" s="21">
        <v>5.93</v>
      </c>
    </row>
    <row r="7" spans="1:14" x14ac:dyDescent="0.2">
      <c r="A7" s="22"/>
      <c r="B7" s="16" t="s">
        <v>15</v>
      </c>
      <c r="C7" s="23">
        <v>59.68</v>
      </c>
      <c r="D7" s="20">
        <v>33.07</v>
      </c>
      <c r="E7" s="20">
        <v>7.25</v>
      </c>
      <c r="F7" s="23">
        <v>55.78</v>
      </c>
      <c r="G7" s="20">
        <v>36.799999999999997</v>
      </c>
      <c r="H7" s="21">
        <v>7.42</v>
      </c>
    </row>
    <row r="8" spans="1:14" x14ac:dyDescent="0.2">
      <c r="A8" s="15" t="s">
        <v>16</v>
      </c>
      <c r="B8" s="16" t="s">
        <v>17</v>
      </c>
      <c r="C8" s="23">
        <v>61.02</v>
      </c>
      <c r="D8" s="20">
        <v>31.97</v>
      </c>
      <c r="E8" s="20">
        <v>7.01</v>
      </c>
      <c r="F8" s="23">
        <v>56.08</v>
      </c>
      <c r="G8" s="20">
        <v>37.24</v>
      </c>
      <c r="H8" s="21">
        <v>6.67</v>
      </c>
    </row>
    <row r="9" spans="1:14" x14ac:dyDescent="0.2">
      <c r="A9" s="22"/>
      <c r="B9" s="16" t="s">
        <v>18</v>
      </c>
      <c r="C9" s="23">
        <v>47.86</v>
      </c>
      <c r="D9" s="20">
        <v>43.55</v>
      </c>
      <c r="E9" s="20">
        <v>8.6</v>
      </c>
      <c r="F9" s="23">
        <v>44.67</v>
      </c>
      <c r="G9" s="20">
        <v>48.49</v>
      </c>
      <c r="H9" s="21">
        <v>6.84</v>
      </c>
    </row>
    <row r="10" spans="1:14" x14ac:dyDescent="0.2">
      <c r="A10" s="15" t="s">
        <v>19</v>
      </c>
      <c r="B10" s="16" t="s">
        <v>20</v>
      </c>
      <c r="C10" s="23">
        <v>61.48</v>
      </c>
      <c r="D10" s="20">
        <v>31.27</v>
      </c>
      <c r="E10" s="20">
        <v>7.25</v>
      </c>
      <c r="F10" s="23">
        <v>46.84</v>
      </c>
      <c r="G10" s="20">
        <v>44.84</v>
      </c>
      <c r="H10" s="21">
        <v>8.32</v>
      </c>
    </row>
    <row r="11" spans="1:14" x14ac:dyDescent="0.2">
      <c r="A11" s="22"/>
      <c r="B11" s="16" t="s">
        <v>21</v>
      </c>
      <c r="C11" s="23">
        <v>44.46</v>
      </c>
      <c r="D11" s="20">
        <v>42</v>
      </c>
      <c r="E11" s="20">
        <v>13.54</v>
      </c>
      <c r="F11" s="23">
        <v>33.880000000000003</v>
      </c>
      <c r="G11" s="20">
        <v>57.35</v>
      </c>
      <c r="H11" s="21">
        <v>8.77</v>
      </c>
    </row>
    <row r="12" spans="1:14" x14ac:dyDescent="0.2">
      <c r="A12" s="15" t="s">
        <v>22</v>
      </c>
      <c r="B12" s="16" t="s">
        <v>23</v>
      </c>
      <c r="C12" s="23">
        <v>60.38</v>
      </c>
      <c r="D12" s="20">
        <v>31.39</v>
      </c>
      <c r="E12" s="20">
        <v>8.23</v>
      </c>
      <c r="F12" s="23">
        <v>37.72</v>
      </c>
      <c r="G12" s="20">
        <v>52.13</v>
      </c>
      <c r="H12" s="21">
        <v>10.15</v>
      </c>
    </row>
    <row r="13" spans="1:14" x14ac:dyDescent="0.2">
      <c r="A13" s="22"/>
      <c r="B13" s="16" t="s">
        <v>24</v>
      </c>
      <c r="C13" s="23">
        <v>56.13</v>
      </c>
      <c r="D13" s="20">
        <v>34.9</v>
      </c>
      <c r="E13" s="20">
        <v>8.9700000000000006</v>
      </c>
      <c r="F13" s="23">
        <v>41.25</v>
      </c>
      <c r="G13" s="20">
        <v>50.6</v>
      </c>
      <c r="H13" s="21">
        <v>8.15</v>
      </c>
    </row>
    <row r="14" spans="1:14" x14ac:dyDescent="0.2">
      <c r="A14" s="15" t="s">
        <v>26</v>
      </c>
      <c r="B14" s="16" t="s">
        <v>27</v>
      </c>
      <c r="C14" s="23">
        <v>65.400000000000006</v>
      </c>
      <c r="D14" s="20">
        <v>27.69</v>
      </c>
      <c r="E14" s="20">
        <v>6.92</v>
      </c>
      <c r="F14" s="23">
        <v>63.85</v>
      </c>
      <c r="G14" s="20">
        <v>28.74</v>
      </c>
      <c r="H14" s="21">
        <v>7.42</v>
      </c>
    </row>
    <row r="15" spans="1:14" x14ac:dyDescent="0.2">
      <c r="A15" s="24"/>
      <c r="B15" s="16" t="s">
        <v>28</v>
      </c>
      <c r="C15" s="23">
        <v>65.12</v>
      </c>
      <c r="D15" s="20">
        <v>28.45</v>
      </c>
      <c r="E15" s="20">
        <v>6.43</v>
      </c>
      <c r="F15" s="23">
        <v>68.760000000000005</v>
      </c>
      <c r="G15" s="20">
        <v>27.14</v>
      </c>
      <c r="H15" s="21">
        <v>4.09</v>
      </c>
    </row>
    <row r="16" spans="1:14" x14ac:dyDescent="0.2">
      <c r="A16" s="15" t="s">
        <v>29</v>
      </c>
      <c r="B16" s="16" t="s">
        <v>30</v>
      </c>
      <c r="C16" s="23">
        <v>63.59</v>
      </c>
      <c r="D16" s="20">
        <v>28.75</v>
      </c>
      <c r="E16" s="20">
        <v>7.66</v>
      </c>
      <c r="F16" s="23">
        <v>50.93</v>
      </c>
      <c r="G16" s="20">
        <v>37.44</v>
      </c>
      <c r="H16" s="21">
        <v>11.64</v>
      </c>
      <c r="I16" s="33"/>
      <c r="J16" s="33"/>
      <c r="K16" s="33"/>
      <c r="L16" s="33"/>
      <c r="M16" s="33"/>
      <c r="N16" s="33"/>
    </row>
    <row r="17" spans="1:14" x14ac:dyDescent="0.2">
      <c r="A17" s="24"/>
      <c r="B17" s="16" t="s">
        <v>31</v>
      </c>
      <c r="C17" s="23">
        <v>57.73</v>
      </c>
      <c r="D17" s="20">
        <v>33.26</v>
      </c>
      <c r="E17" s="20">
        <v>9</v>
      </c>
      <c r="F17" s="23">
        <v>40.44</v>
      </c>
      <c r="G17" s="20">
        <v>47.11</v>
      </c>
      <c r="H17" s="21">
        <v>12.44</v>
      </c>
      <c r="I17" s="33"/>
      <c r="J17" s="33"/>
      <c r="K17" s="33"/>
      <c r="L17" s="33"/>
      <c r="M17" s="33"/>
      <c r="N17" s="33"/>
    </row>
    <row r="18" spans="1:14" x14ac:dyDescent="0.2">
      <c r="A18" s="15" t="s">
        <v>32</v>
      </c>
      <c r="B18" s="16" t="s">
        <v>33</v>
      </c>
      <c r="C18" s="23">
        <v>61.27</v>
      </c>
      <c r="D18" s="20">
        <v>31.21</v>
      </c>
      <c r="E18" s="21">
        <v>7.52</v>
      </c>
      <c r="F18" s="23">
        <v>62.07</v>
      </c>
      <c r="G18" s="20">
        <v>31.2</v>
      </c>
      <c r="H18" s="21">
        <v>6.73</v>
      </c>
      <c r="I18" s="33"/>
      <c r="J18" s="33"/>
      <c r="K18" s="33"/>
      <c r="L18" s="33"/>
      <c r="M18" s="33"/>
      <c r="N18" s="33"/>
    </row>
    <row r="19" spans="1:14" x14ac:dyDescent="0.2">
      <c r="A19" s="22"/>
      <c r="B19" s="16" t="s">
        <v>34</v>
      </c>
      <c r="C19" s="23">
        <v>54.08</v>
      </c>
      <c r="D19" s="20">
        <v>36.25</v>
      </c>
      <c r="E19" s="21">
        <v>9.67</v>
      </c>
      <c r="F19" s="23">
        <v>42.36</v>
      </c>
      <c r="G19" s="20">
        <v>51.79</v>
      </c>
      <c r="H19" s="21">
        <v>5.85</v>
      </c>
      <c r="I19" s="33"/>
      <c r="J19" s="33"/>
      <c r="K19" s="33"/>
      <c r="L19" s="33"/>
      <c r="M19" s="33"/>
      <c r="N19" s="33"/>
    </row>
    <row r="20" spans="1:14" x14ac:dyDescent="0.2">
      <c r="A20" s="15" t="s">
        <v>102</v>
      </c>
      <c r="B20" s="16" t="s">
        <v>371</v>
      </c>
      <c r="C20" s="23">
        <v>51.5</v>
      </c>
      <c r="D20" s="20">
        <v>36.770000000000003</v>
      </c>
      <c r="E20" s="20">
        <v>11.74</v>
      </c>
      <c r="F20" s="23">
        <v>46.82</v>
      </c>
      <c r="G20" s="20">
        <v>41.57</v>
      </c>
      <c r="H20" s="21">
        <v>11.6</v>
      </c>
      <c r="I20" s="33"/>
      <c r="J20" s="33"/>
      <c r="K20" s="33"/>
      <c r="L20" s="33"/>
      <c r="M20" s="33"/>
      <c r="N20" s="33"/>
    </row>
    <row r="21" spans="1:14" x14ac:dyDescent="0.2">
      <c r="A21" s="110"/>
      <c r="B21" s="16" t="s">
        <v>372</v>
      </c>
      <c r="C21" s="23">
        <v>53.6</v>
      </c>
      <c r="D21" s="20">
        <v>36.53</v>
      </c>
      <c r="E21" s="20">
        <v>9.8699999999999992</v>
      </c>
      <c r="F21" s="23">
        <v>50.27</v>
      </c>
      <c r="G21" s="20">
        <v>39.29</v>
      </c>
      <c r="H21" s="21">
        <v>10.44</v>
      </c>
      <c r="I21" s="33"/>
      <c r="J21" s="33"/>
      <c r="K21" s="33"/>
      <c r="L21" s="33"/>
      <c r="M21" s="33"/>
      <c r="N21" s="33"/>
    </row>
    <row r="22" spans="1:14" ht="13.5" thickBot="1" x14ac:dyDescent="0.25">
      <c r="A22" s="24"/>
      <c r="B22" s="16" t="s">
        <v>387</v>
      </c>
      <c r="C22" s="132">
        <v>64.44</v>
      </c>
      <c r="D22" s="133">
        <v>34.44</v>
      </c>
      <c r="E22" s="133">
        <v>1.1100000000000001</v>
      </c>
      <c r="F22" s="132">
        <v>65.38</v>
      </c>
      <c r="G22" s="133">
        <v>30.77</v>
      </c>
      <c r="H22" s="160">
        <v>3.85</v>
      </c>
      <c r="I22" s="33"/>
      <c r="J22" s="33"/>
      <c r="K22" s="33"/>
      <c r="L22" s="33"/>
      <c r="M22" s="33"/>
      <c r="N22" s="33"/>
    </row>
    <row r="23" spans="1:14" x14ac:dyDescent="0.2">
      <c r="A23" s="179" t="s">
        <v>392</v>
      </c>
      <c r="B23" s="180" t="s">
        <v>374</v>
      </c>
      <c r="C23" s="122">
        <v>59.27</v>
      </c>
      <c r="D23" s="122">
        <v>32.67</v>
      </c>
      <c r="E23" s="123">
        <v>8.0500000000000007</v>
      </c>
      <c r="F23" s="216">
        <v>40.29</v>
      </c>
      <c r="G23" s="216">
        <v>38.35</v>
      </c>
      <c r="H23" s="231">
        <v>21.36</v>
      </c>
    </row>
    <row r="24" spans="1:14" x14ac:dyDescent="0.2">
      <c r="A24" s="184"/>
      <c r="B24" s="31" t="s">
        <v>376</v>
      </c>
      <c r="C24" s="114"/>
      <c r="D24" s="20"/>
      <c r="E24" s="21"/>
      <c r="F24" s="45"/>
      <c r="G24" s="45"/>
      <c r="H24" s="139"/>
    </row>
    <row r="25" spans="1:14" ht="13.5" thickBot="1" x14ac:dyDescent="0.25">
      <c r="A25" s="186"/>
      <c r="B25" s="187" t="s">
        <v>393</v>
      </c>
      <c r="C25" s="133"/>
      <c r="D25" s="203"/>
      <c r="E25" s="207"/>
      <c r="F25" s="209"/>
      <c r="G25" s="209"/>
      <c r="H25" s="211"/>
    </row>
    <row r="27" spans="1:14" x14ac:dyDescent="0.2">
      <c r="C27" s="35" t="s">
        <v>35</v>
      </c>
      <c r="D27" s="35"/>
      <c r="E27" s="36"/>
      <c r="F27" s="36"/>
      <c r="G27" s="36"/>
      <c r="H27" s="36"/>
      <c r="I27" s="36"/>
    </row>
    <row r="28" spans="1:14" x14ac:dyDescent="0.2">
      <c r="C28" s="35" t="s">
        <v>36</v>
      </c>
      <c r="D28" s="36"/>
      <c r="E28" s="36"/>
      <c r="F28" s="36"/>
      <c r="G28" s="36"/>
      <c r="H28" s="36"/>
      <c r="I28" s="36"/>
    </row>
  </sheetData>
  <mergeCells count="2">
    <mergeCell ref="C4:E4"/>
    <mergeCell ref="F4:H4"/>
  </mergeCells>
  <phoneticPr fontId="4" type="noConversion"/>
  <pageMargins left="0.5" right="0.5" top="1" bottom="1" header="0.5" footer="0.5"/>
  <pageSetup paperSize="5" orientation="landscape"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29"/>
  <sheetViews>
    <sheetView zoomScaleNormal="100" workbookViewId="0">
      <pane xSplit="2" ySplit="5" topLeftCell="J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10" width="8.875" style="10" customWidth="1"/>
    <col min="11" max="11" width="12.625" style="10" customWidth="1"/>
    <col min="12" max="32" width="8.875" style="10" customWidth="1"/>
    <col min="33" max="16384" width="11" style="9"/>
  </cols>
  <sheetData>
    <row r="1" spans="1:32" x14ac:dyDescent="0.2">
      <c r="A1" s="8" t="s">
        <v>44</v>
      </c>
    </row>
    <row r="2" spans="1:32" x14ac:dyDescent="0.2">
      <c r="A2" s="8" t="s">
        <v>56</v>
      </c>
    </row>
    <row r="4" spans="1:32" ht="102" customHeight="1" x14ac:dyDescent="0.2">
      <c r="C4" s="244" t="s">
        <v>49</v>
      </c>
      <c r="D4" s="245"/>
      <c r="E4" s="245"/>
      <c r="F4" s="244" t="s">
        <v>46</v>
      </c>
      <c r="G4" s="245"/>
      <c r="H4" s="246"/>
      <c r="I4" s="247" t="s">
        <v>47</v>
      </c>
      <c r="J4" s="245"/>
      <c r="K4" s="245"/>
      <c r="L4" s="244" t="s">
        <v>48</v>
      </c>
      <c r="M4" s="245"/>
      <c r="N4" s="246"/>
      <c r="O4" s="247" t="s">
        <v>50</v>
      </c>
      <c r="P4" s="245"/>
      <c r="Q4" s="245"/>
      <c r="R4" s="244" t="s">
        <v>51</v>
      </c>
      <c r="S4" s="245"/>
      <c r="T4" s="246"/>
      <c r="U4" s="247" t="s">
        <v>52</v>
      </c>
      <c r="V4" s="245"/>
      <c r="W4" s="245"/>
      <c r="X4" s="244" t="s">
        <v>53</v>
      </c>
      <c r="Y4" s="245"/>
      <c r="Z4" s="246"/>
      <c r="AA4" s="244" t="s">
        <v>54</v>
      </c>
      <c r="AB4" s="245"/>
      <c r="AC4" s="246"/>
      <c r="AD4" s="247" t="s">
        <v>55</v>
      </c>
      <c r="AE4" s="245"/>
      <c r="AF4" s="246"/>
    </row>
    <row r="5" spans="1:32" x14ac:dyDescent="0.2">
      <c r="A5" s="11" t="s">
        <v>9</v>
      </c>
      <c r="C5" s="12" t="s">
        <v>10</v>
      </c>
      <c r="D5" s="13" t="s">
        <v>11</v>
      </c>
      <c r="E5" s="14"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2" t="s">
        <v>10</v>
      </c>
      <c r="AB5" s="13" t="s">
        <v>11</v>
      </c>
      <c r="AC5" s="14" t="s">
        <v>12</v>
      </c>
      <c r="AD5" s="13" t="s">
        <v>10</v>
      </c>
      <c r="AE5" s="13" t="s">
        <v>11</v>
      </c>
      <c r="AF5" s="14" t="s">
        <v>12</v>
      </c>
    </row>
    <row r="6" spans="1:32" x14ac:dyDescent="0.2">
      <c r="A6" s="15" t="s">
        <v>13</v>
      </c>
      <c r="B6" s="16" t="s">
        <v>14</v>
      </c>
      <c r="C6" s="23">
        <v>36.840000000000003</v>
      </c>
      <c r="D6" s="20">
        <v>47.37</v>
      </c>
      <c r="E6" s="21">
        <v>15.79</v>
      </c>
      <c r="F6" s="17">
        <v>0</v>
      </c>
      <c r="G6" s="18">
        <v>0</v>
      </c>
      <c r="H6" s="19">
        <v>0</v>
      </c>
      <c r="I6" s="20">
        <v>63.64</v>
      </c>
      <c r="J6" s="20">
        <v>27.27</v>
      </c>
      <c r="K6" s="20">
        <v>9.09</v>
      </c>
      <c r="L6" s="23">
        <v>41.54</v>
      </c>
      <c r="M6" s="20">
        <v>46.15</v>
      </c>
      <c r="N6" s="21">
        <v>12.31</v>
      </c>
      <c r="O6" s="18">
        <v>0</v>
      </c>
      <c r="P6" s="18">
        <v>0</v>
      </c>
      <c r="Q6" s="18">
        <v>0</v>
      </c>
      <c r="R6" s="23">
        <v>41.56</v>
      </c>
      <c r="S6" s="20">
        <v>45.94</v>
      </c>
      <c r="T6" s="21">
        <v>12.5</v>
      </c>
      <c r="U6" s="20">
        <v>50</v>
      </c>
      <c r="V6" s="20">
        <v>25</v>
      </c>
      <c r="W6" s="20">
        <v>25</v>
      </c>
      <c r="X6" s="17">
        <v>0</v>
      </c>
      <c r="Y6" s="18">
        <v>0</v>
      </c>
      <c r="Z6" s="19">
        <v>0</v>
      </c>
      <c r="AA6" s="17">
        <v>0</v>
      </c>
      <c r="AB6" s="18">
        <v>0</v>
      </c>
      <c r="AC6" s="19">
        <v>0</v>
      </c>
      <c r="AD6" s="18">
        <v>0</v>
      </c>
      <c r="AE6" s="18">
        <v>0</v>
      </c>
      <c r="AF6" s="19">
        <v>0</v>
      </c>
    </row>
    <row r="7" spans="1:32" x14ac:dyDescent="0.2">
      <c r="A7" s="22"/>
      <c r="B7" s="16" t="s">
        <v>15</v>
      </c>
      <c r="C7" s="23">
        <v>37.619999999999997</v>
      </c>
      <c r="D7" s="20">
        <v>51.49</v>
      </c>
      <c r="E7" s="21">
        <v>10.89</v>
      </c>
      <c r="F7" s="17">
        <v>0</v>
      </c>
      <c r="G7" s="18">
        <v>0</v>
      </c>
      <c r="H7" s="19">
        <v>0</v>
      </c>
      <c r="I7" s="20">
        <v>60.8</v>
      </c>
      <c r="J7" s="20">
        <v>24.62</v>
      </c>
      <c r="K7" s="20">
        <v>14.57</v>
      </c>
      <c r="L7" s="23">
        <v>55.34</v>
      </c>
      <c r="M7" s="20">
        <v>30.15</v>
      </c>
      <c r="N7" s="21">
        <v>14.5</v>
      </c>
      <c r="O7" s="18">
        <v>0</v>
      </c>
      <c r="P7" s="18">
        <v>0</v>
      </c>
      <c r="Q7" s="18">
        <v>0</v>
      </c>
      <c r="R7" s="23">
        <v>54.33</v>
      </c>
      <c r="S7" s="20">
        <v>32.020000000000003</v>
      </c>
      <c r="T7" s="21">
        <v>13.65</v>
      </c>
      <c r="U7" s="20">
        <v>62.94</v>
      </c>
      <c r="V7" s="20">
        <v>20</v>
      </c>
      <c r="W7" s="20">
        <v>17.059999999999999</v>
      </c>
      <c r="X7" s="17">
        <v>0</v>
      </c>
      <c r="Y7" s="18">
        <v>0</v>
      </c>
      <c r="Z7" s="19">
        <v>0</v>
      </c>
      <c r="AA7" s="17">
        <v>0</v>
      </c>
      <c r="AB7" s="18">
        <v>0</v>
      </c>
      <c r="AC7" s="19">
        <v>0</v>
      </c>
      <c r="AD7" s="18">
        <v>0</v>
      </c>
      <c r="AE7" s="18">
        <v>0</v>
      </c>
      <c r="AF7" s="19">
        <v>0</v>
      </c>
    </row>
    <row r="8" spans="1:32" x14ac:dyDescent="0.2">
      <c r="A8" s="15" t="s">
        <v>16</v>
      </c>
      <c r="B8" s="16" t="s">
        <v>17</v>
      </c>
      <c r="C8" s="23">
        <v>41.48</v>
      </c>
      <c r="D8" s="20">
        <v>54.07</v>
      </c>
      <c r="E8" s="21">
        <v>4.4400000000000004</v>
      </c>
      <c r="F8" s="17">
        <v>0</v>
      </c>
      <c r="G8" s="18">
        <v>0</v>
      </c>
      <c r="H8" s="19">
        <v>0</v>
      </c>
      <c r="I8" s="20">
        <v>46.55</v>
      </c>
      <c r="J8" s="20">
        <v>40.799999999999997</v>
      </c>
      <c r="K8" s="20">
        <v>12.64</v>
      </c>
      <c r="L8" s="23">
        <v>40.200000000000003</v>
      </c>
      <c r="M8" s="20">
        <v>47.64</v>
      </c>
      <c r="N8" s="21">
        <v>12.16</v>
      </c>
      <c r="O8" s="18">
        <v>0</v>
      </c>
      <c r="P8" s="18">
        <v>0</v>
      </c>
      <c r="Q8" s="18">
        <v>0</v>
      </c>
      <c r="R8" s="23">
        <v>40.299999999999997</v>
      </c>
      <c r="S8" s="20">
        <v>49.68</v>
      </c>
      <c r="T8" s="21">
        <v>10.02</v>
      </c>
      <c r="U8" s="20">
        <v>36.42</v>
      </c>
      <c r="V8" s="20">
        <v>45.7</v>
      </c>
      <c r="W8" s="20">
        <v>17.88</v>
      </c>
      <c r="X8" s="17">
        <v>0</v>
      </c>
      <c r="Y8" s="18">
        <v>0</v>
      </c>
      <c r="Z8" s="19">
        <v>0</v>
      </c>
      <c r="AA8" s="17">
        <v>0</v>
      </c>
      <c r="AB8" s="18">
        <v>0</v>
      </c>
      <c r="AC8" s="19">
        <v>0</v>
      </c>
      <c r="AD8" s="18">
        <v>0</v>
      </c>
      <c r="AE8" s="18">
        <v>0</v>
      </c>
      <c r="AF8" s="19">
        <v>0</v>
      </c>
    </row>
    <row r="9" spans="1:32" x14ac:dyDescent="0.2">
      <c r="A9" s="22"/>
      <c r="B9" s="16" t="s">
        <v>18</v>
      </c>
      <c r="C9" s="23">
        <v>71.88</v>
      </c>
      <c r="D9" s="20">
        <v>25</v>
      </c>
      <c r="E9" s="21">
        <v>3.12</v>
      </c>
      <c r="F9" s="17">
        <v>0</v>
      </c>
      <c r="G9" s="18">
        <v>0</v>
      </c>
      <c r="H9" s="19">
        <v>0</v>
      </c>
      <c r="I9" s="20">
        <v>76.19</v>
      </c>
      <c r="J9" s="20">
        <v>11.43</v>
      </c>
      <c r="K9" s="20">
        <v>12.38</v>
      </c>
      <c r="L9" s="23">
        <v>74.150000000000006</v>
      </c>
      <c r="M9" s="20">
        <v>18.37</v>
      </c>
      <c r="N9" s="21">
        <v>7.48</v>
      </c>
      <c r="O9" s="18">
        <v>0</v>
      </c>
      <c r="P9" s="18">
        <v>0</v>
      </c>
      <c r="Q9" s="18">
        <v>0</v>
      </c>
      <c r="R9" s="23">
        <v>71.5</v>
      </c>
      <c r="S9" s="20">
        <v>18.510000000000002</v>
      </c>
      <c r="T9" s="21">
        <v>9.99</v>
      </c>
      <c r="U9" s="20">
        <v>79.709999999999994</v>
      </c>
      <c r="V9" s="20">
        <v>5.8</v>
      </c>
      <c r="W9" s="20">
        <v>14.49</v>
      </c>
      <c r="X9" s="17">
        <v>0</v>
      </c>
      <c r="Y9" s="18">
        <v>0</v>
      </c>
      <c r="Z9" s="19">
        <v>0</v>
      </c>
      <c r="AA9" s="17">
        <v>0</v>
      </c>
      <c r="AB9" s="18">
        <v>0</v>
      </c>
      <c r="AC9" s="19">
        <v>0</v>
      </c>
      <c r="AD9" s="18">
        <v>0</v>
      </c>
      <c r="AE9" s="18">
        <v>0</v>
      </c>
      <c r="AF9" s="19">
        <v>0</v>
      </c>
    </row>
    <row r="10" spans="1:32" x14ac:dyDescent="0.2">
      <c r="A10" s="15" t="s">
        <v>19</v>
      </c>
      <c r="B10" s="16" t="s">
        <v>20</v>
      </c>
      <c r="C10" s="23">
        <v>48.15</v>
      </c>
      <c r="D10" s="20">
        <v>37.04</v>
      </c>
      <c r="E10" s="21">
        <v>14.81</v>
      </c>
      <c r="F10" s="17">
        <v>0</v>
      </c>
      <c r="G10" s="18">
        <v>0</v>
      </c>
      <c r="H10" s="19">
        <v>0</v>
      </c>
      <c r="I10" s="20">
        <v>80.319999999999993</v>
      </c>
      <c r="J10" s="20">
        <v>13.3</v>
      </c>
      <c r="K10" s="20">
        <v>6.38</v>
      </c>
      <c r="L10" s="23">
        <v>67.66</v>
      </c>
      <c r="M10" s="20">
        <v>21.89</v>
      </c>
      <c r="N10" s="21">
        <v>10.45</v>
      </c>
      <c r="O10" s="18">
        <v>0</v>
      </c>
      <c r="P10" s="18">
        <v>0</v>
      </c>
      <c r="Q10" s="18">
        <v>0</v>
      </c>
      <c r="R10" s="23">
        <v>70.099999999999994</v>
      </c>
      <c r="S10" s="20">
        <v>20.62</v>
      </c>
      <c r="T10" s="21">
        <v>9.2799999999999994</v>
      </c>
      <c r="U10" s="20">
        <v>75.37</v>
      </c>
      <c r="V10" s="20">
        <v>14.18</v>
      </c>
      <c r="W10" s="20">
        <v>10.45</v>
      </c>
      <c r="X10" s="17">
        <v>0</v>
      </c>
      <c r="Y10" s="18">
        <v>0</v>
      </c>
      <c r="Z10" s="19">
        <v>0</v>
      </c>
      <c r="AA10" s="17">
        <v>0</v>
      </c>
      <c r="AB10" s="18">
        <v>0</v>
      </c>
      <c r="AC10" s="19">
        <v>0</v>
      </c>
      <c r="AD10" s="18">
        <v>0</v>
      </c>
      <c r="AE10" s="18">
        <v>0</v>
      </c>
      <c r="AF10" s="19">
        <v>0</v>
      </c>
    </row>
    <row r="11" spans="1:32" x14ac:dyDescent="0.2">
      <c r="A11" s="22"/>
      <c r="B11" s="16" t="s">
        <v>21</v>
      </c>
      <c r="C11" s="23">
        <v>60.63</v>
      </c>
      <c r="D11" s="20">
        <v>18.899999999999999</v>
      </c>
      <c r="E11" s="21">
        <v>20.47</v>
      </c>
      <c r="F11" s="17">
        <v>0</v>
      </c>
      <c r="G11" s="18">
        <v>0</v>
      </c>
      <c r="H11" s="19">
        <v>0</v>
      </c>
      <c r="I11" s="20">
        <v>82.28</v>
      </c>
      <c r="J11" s="20">
        <v>3.8</v>
      </c>
      <c r="K11" s="20">
        <v>13.92</v>
      </c>
      <c r="L11" s="23">
        <v>65.41</v>
      </c>
      <c r="M11" s="20">
        <v>17.84</v>
      </c>
      <c r="N11" s="21">
        <v>16.760000000000002</v>
      </c>
      <c r="O11" s="18">
        <v>0</v>
      </c>
      <c r="P11" s="18">
        <v>0</v>
      </c>
      <c r="Q11" s="18">
        <v>0</v>
      </c>
      <c r="R11" s="23">
        <v>61.82</v>
      </c>
      <c r="S11" s="20">
        <v>16.190000000000001</v>
      </c>
      <c r="T11" s="21">
        <v>21.99</v>
      </c>
      <c r="U11" s="20">
        <v>76.27</v>
      </c>
      <c r="V11" s="20">
        <v>13.56</v>
      </c>
      <c r="W11" s="20">
        <v>10.17</v>
      </c>
      <c r="X11" s="17">
        <v>0</v>
      </c>
      <c r="Y11" s="18">
        <v>0</v>
      </c>
      <c r="Z11" s="19">
        <v>0</v>
      </c>
      <c r="AA11" s="17">
        <v>0</v>
      </c>
      <c r="AB11" s="18">
        <v>0</v>
      </c>
      <c r="AC11" s="19">
        <v>0</v>
      </c>
      <c r="AD11" s="18">
        <v>0</v>
      </c>
      <c r="AE11" s="18">
        <v>0</v>
      </c>
      <c r="AF11" s="19">
        <v>0</v>
      </c>
    </row>
    <row r="12" spans="1:32" x14ac:dyDescent="0.2">
      <c r="A12" s="15" t="s">
        <v>22</v>
      </c>
      <c r="B12" s="16" t="s">
        <v>23</v>
      </c>
      <c r="C12" s="23">
        <v>60.12</v>
      </c>
      <c r="D12" s="20">
        <v>36.31</v>
      </c>
      <c r="E12" s="21">
        <v>3.57</v>
      </c>
      <c r="F12" s="17">
        <v>0</v>
      </c>
      <c r="G12" s="18">
        <v>0</v>
      </c>
      <c r="H12" s="19">
        <v>0</v>
      </c>
      <c r="I12" s="20">
        <v>80.95</v>
      </c>
      <c r="J12" s="20">
        <v>19.05</v>
      </c>
      <c r="K12" s="20">
        <v>0</v>
      </c>
      <c r="L12" s="23">
        <v>75.91</v>
      </c>
      <c r="M12" s="20">
        <v>13.64</v>
      </c>
      <c r="N12" s="21">
        <v>10.45</v>
      </c>
      <c r="O12" s="17">
        <v>0</v>
      </c>
      <c r="P12" s="18">
        <v>0</v>
      </c>
      <c r="Q12" s="19">
        <v>0</v>
      </c>
      <c r="R12" s="23">
        <v>65.650000000000006</v>
      </c>
      <c r="S12" s="20">
        <v>24.37</v>
      </c>
      <c r="T12" s="21">
        <v>9.98</v>
      </c>
      <c r="U12" s="20">
        <v>79.69</v>
      </c>
      <c r="V12" s="20">
        <v>15.62</v>
      </c>
      <c r="W12" s="20">
        <v>4.6900000000000004</v>
      </c>
      <c r="X12" s="17">
        <v>0</v>
      </c>
      <c r="Y12" s="18">
        <v>0</v>
      </c>
      <c r="Z12" s="19">
        <v>0</v>
      </c>
      <c r="AA12" s="17">
        <v>0</v>
      </c>
      <c r="AB12" s="18">
        <v>0</v>
      </c>
      <c r="AC12" s="19">
        <v>0</v>
      </c>
      <c r="AD12" s="20">
        <v>78.209999999999994</v>
      </c>
      <c r="AE12" s="20">
        <v>11.03</v>
      </c>
      <c r="AF12" s="21">
        <v>10.77</v>
      </c>
    </row>
    <row r="13" spans="1:32" x14ac:dyDescent="0.2">
      <c r="A13" s="22"/>
      <c r="B13" s="16" t="s">
        <v>24</v>
      </c>
      <c r="C13" s="23">
        <v>45.67</v>
      </c>
      <c r="D13" s="20">
        <v>42.52</v>
      </c>
      <c r="E13" s="21">
        <v>11.81</v>
      </c>
      <c r="F13" s="17">
        <v>0</v>
      </c>
      <c r="G13" s="18">
        <v>0</v>
      </c>
      <c r="H13" s="19">
        <v>0</v>
      </c>
      <c r="I13" s="20">
        <v>67.349999999999994</v>
      </c>
      <c r="J13" s="20">
        <v>20.41</v>
      </c>
      <c r="K13" s="20">
        <v>12.24</v>
      </c>
      <c r="L13" s="23">
        <v>59.52</v>
      </c>
      <c r="M13" s="20">
        <v>27.38</v>
      </c>
      <c r="N13" s="21">
        <v>13.1</v>
      </c>
      <c r="O13" s="17">
        <v>0</v>
      </c>
      <c r="P13" s="18">
        <v>0</v>
      </c>
      <c r="Q13" s="19">
        <v>0</v>
      </c>
      <c r="R13" s="23">
        <v>56.44</v>
      </c>
      <c r="S13" s="20">
        <v>30.76</v>
      </c>
      <c r="T13" s="21">
        <v>12.8</v>
      </c>
      <c r="U13" s="20">
        <v>73.5</v>
      </c>
      <c r="V13" s="20">
        <v>13.68</v>
      </c>
      <c r="W13" s="20">
        <v>12.82</v>
      </c>
      <c r="X13" s="17">
        <v>0</v>
      </c>
      <c r="Y13" s="18">
        <v>0</v>
      </c>
      <c r="Z13" s="19">
        <v>0</v>
      </c>
      <c r="AA13" s="17">
        <v>0</v>
      </c>
      <c r="AB13" s="18">
        <v>0</v>
      </c>
      <c r="AC13" s="19">
        <v>0</v>
      </c>
      <c r="AD13" s="17">
        <v>0</v>
      </c>
      <c r="AE13" s="18">
        <v>0</v>
      </c>
      <c r="AF13" s="19">
        <v>0</v>
      </c>
    </row>
    <row r="14" spans="1:32" x14ac:dyDescent="0.2">
      <c r="A14" s="15" t="s">
        <v>26</v>
      </c>
      <c r="B14" s="16" t="s">
        <v>27</v>
      </c>
      <c r="C14" s="23">
        <v>64.44</v>
      </c>
      <c r="D14" s="20">
        <v>14.81</v>
      </c>
      <c r="E14" s="21">
        <v>20.74</v>
      </c>
      <c r="F14" s="17">
        <v>0</v>
      </c>
      <c r="G14" s="18">
        <v>0</v>
      </c>
      <c r="H14" s="19">
        <v>0</v>
      </c>
      <c r="I14" s="20">
        <v>80.209999999999994</v>
      </c>
      <c r="J14" s="20">
        <v>12.83</v>
      </c>
      <c r="K14" s="20">
        <v>6.95</v>
      </c>
      <c r="L14" s="23">
        <v>70.849999999999994</v>
      </c>
      <c r="M14" s="20">
        <v>15.13</v>
      </c>
      <c r="N14" s="21">
        <v>14.02</v>
      </c>
      <c r="O14" s="17">
        <v>0</v>
      </c>
      <c r="P14" s="18">
        <v>0</v>
      </c>
      <c r="Q14" s="19">
        <v>0</v>
      </c>
      <c r="R14" s="23">
        <v>71.3</v>
      </c>
      <c r="S14" s="20">
        <v>14.98</v>
      </c>
      <c r="T14" s="21">
        <v>13.72</v>
      </c>
      <c r="U14" s="20">
        <v>81.819999999999993</v>
      </c>
      <c r="V14" s="20">
        <v>9.09</v>
      </c>
      <c r="W14" s="20">
        <v>9.09</v>
      </c>
      <c r="X14" s="17">
        <v>0</v>
      </c>
      <c r="Y14" s="18">
        <v>0</v>
      </c>
      <c r="Z14" s="19">
        <v>0</v>
      </c>
      <c r="AA14" s="17">
        <v>0</v>
      </c>
      <c r="AB14" s="18">
        <v>0</v>
      </c>
      <c r="AC14" s="19">
        <v>0</v>
      </c>
      <c r="AD14" s="17">
        <v>0</v>
      </c>
      <c r="AE14" s="18">
        <v>0</v>
      </c>
      <c r="AF14" s="19">
        <v>0</v>
      </c>
    </row>
    <row r="15" spans="1:32" x14ac:dyDescent="0.2">
      <c r="A15" s="24"/>
      <c r="B15" s="16" t="s">
        <v>28</v>
      </c>
      <c r="C15" s="23">
        <v>32.56</v>
      </c>
      <c r="D15" s="20">
        <v>44.19</v>
      </c>
      <c r="E15" s="21">
        <v>23.26</v>
      </c>
      <c r="F15" s="17">
        <v>0</v>
      </c>
      <c r="G15" s="18">
        <v>0</v>
      </c>
      <c r="H15" s="19">
        <v>0</v>
      </c>
      <c r="I15" s="20">
        <v>65.67</v>
      </c>
      <c r="J15" s="20">
        <v>23.88</v>
      </c>
      <c r="K15" s="20">
        <v>10.45</v>
      </c>
      <c r="L15" s="23">
        <v>59.09</v>
      </c>
      <c r="M15" s="20">
        <v>26.36</v>
      </c>
      <c r="N15" s="21">
        <v>14.55</v>
      </c>
      <c r="O15" s="18">
        <v>0</v>
      </c>
      <c r="P15" s="18">
        <v>0</v>
      </c>
      <c r="Q15" s="18">
        <v>0</v>
      </c>
      <c r="R15" s="23">
        <v>44.24</v>
      </c>
      <c r="S15" s="20">
        <v>29.12</v>
      </c>
      <c r="T15" s="21">
        <v>16.64</v>
      </c>
      <c r="U15" s="20">
        <v>73.13</v>
      </c>
      <c r="V15" s="20">
        <v>19.399999999999999</v>
      </c>
      <c r="W15" s="20">
        <v>7.46</v>
      </c>
      <c r="X15" s="17">
        <v>0</v>
      </c>
      <c r="Y15" s="18">
        <v>0</v>
      </c>
      <c r="Z15" s="19">
        <v>0</v>
      </c>
      <c r="AA15" s="17">
        <v>0</v>
      </c>
      <c r="AB15" s="18">
        <v>0</v>
      </c>
      <c r="AC15" s="19">
        <v>0</v>
      </c>
      <c r="AD15" s="18">
        <v>0</v>
      </c>
      <c r="AE15" s="18">
        <v>0</v>
      </c>
      <c r="AF15" s="19">
        <v>0</v>
      </c>
    </row>
    <row r="16" spans="1:32" x14ac:dyDescent="0.2">
      <c r="A16" s="15" t="s">
        <v>29</v>
      </c>
      <c r="B16" s="112" t="s">
        <v>30</v>
      </c>
      <c r="C16" s="113">
        <v>44.19</v>
      </c>
      <c r="D16" s="114">
        <v>18.600000000000001</v>
      </c>
      <c r="E16" s="115">
        <v>37.21</v>
      </c>
      <c r="F16" s="60">
        <v>0</v>
      </c>
      <c r="G16" s="61">
        <v>0</v>
      </c>
      <c r="H16" s="62">
        <v>0</v>
      </c>
      <c r="I16" s="191">
        <v>66.13</v>
      </c>
      <c r="J16" s="192">
        <v>25.81</v>
      </c>
      <c r="K16" s="193">
        <v>8.06</v>
      </c>
      <c r="L16" s="192">
        <v>64.95</v>
      </c>
      <c r="M16" s="192">
        <v>19.63</v>
      </c>
      <c r="N16" s="193">
        <v>15.42</v>
      </c>
      <c r="O16" s="61">
        <v>0</v>
      </c>
      <c r="P16" s="61">
        <v>0</v>
      </c>
      <c r="Q16" s="61">
        <v>0</v>
      </c>
      <c r="R16" s="113">
        <v>63.12</v>
      </c>
      <c r="S16" s="114">
        <v>21.4</v>
      </c>
      <c r="T16" s="115">
        <v>15.48</v>
      </c>
      <c r="U16" s="113">
        <v>70.34</v>
      </c>
      <c r="V16" s="114">
        <v>18.62</v>
      </c>
      <c r="W16" s="115">
        <v>11.03</v>
      </c>
      <c r="X16" s="60">
        <v>0</v>
      </c>
      <c r="Y16" s="61">
        <v>0</v>
      </c>
      <c r="Z16" s="62">
        <v>0</v>
      </c>
      <c r="AA16" s="60">
        <v>0</v>
      </c>
      <c r="AB16" s="61">
        <v>0</v>
      </c>
      <c r="AC16" s="62">
        <v>0</v>
      </c>
      <c r="AD16" s="61">
        <v>0</v>
      </c>
      <c r="AE16" s="61">
        <v>0</v>
      </c>
      <c r="AF16" s="62">
        <v>0</v>
      </c>
    </row>
    <row r="17" spans="1:32" s="90" customFormat="1" x14ac:dyDescent="0.2">
      <c r="A17" s="198"/>
      <c r="B17" s="32" t="s">
        <v>31</v>
      </c>
      <c r="C17" s="20">
        <v>47.5</v>
      </c>
      <c r="D17" s="20">
        <v>35.83</v>
      </c>
      <c r="E17" s="21">
        <v>16.670000000000002</v>
      </c>
      <c r="F17" s="20">
        <v>45.24</v>
      </c>
      <c r="G17" s="20">
        <v>39.29</v>
      </c>
      <c r="H17" s="21">
        <v>15.48</v>
      </c>
      <c r="I17" s="27">
        <v>59.38</v>
      </c>
      <c r="J17" s="27">
        <v>33.75</v>
      </c>
      <c r="K17" s="28">
        <v>6.88</v>
      </c>
      <c r="L17" s="27">
        <v>62.98</v>
      </c>
      <c r="M17" s="27">
        <v>25.06</v>
      </c>
      <c r="N17" s="28">
        <v>11.96</v>
      </c>
      <c r="O17" s="20">
        <v>43.55</v>
      </c>
      <c r="P17" s="20">
        <v>37.270000000000003</v>
      </c>
      <c r="Q17" s="21">
        <v>19.18</v>
      </c>
      <c r="R17" s="20">
        <v>47.29</v>
      </c>
      <c r="S17" s="20">
        <v>43.91</v>
      </c>
      <c r="T17" s="21">
        <v>8.8000000000000007</v>
      </c>
      <c r="U17" s="20">
        <v>67.599999999999994</v>
      </c>
      <c r="V17" s="20">
        <v>26.82</v>
      </c>
      <c r="W17" s="21">
        <v>5.59</v>
      </c>
      <c r="X17" s="20">
        <v>47.73</v>
      </c>
      <c r="Y17" s="20">
        <v>38.64</v>
      </c>
      <c r="Z17" s="21">
        <v>13.64</v>
      </c>
      <c r="AA17" s="20">
        <v>50.62</v>
      </c>
      <c r="AB17" s="20">
        <v>38.119999999999997</v>
      </c>
      <c r="AC17" s="21">
        <v>11.27</v>
      </c>
      <c r="AD17" s="20">
        <v>72.62</v>
      </c>
      <c r="AE17" s="20">
        <v>14.29</v>
      </c>
      <c r="AF17" s="21">
        <v>13.1</v>
      </c>
    </row>
    <row r="18" spans="1:32" x14ac:dyDescent="0.2">
      <c r="A18" s="110" t="s">
        <v>32</v>
      </c>
      <c r="B18" s="56" t="s">
        <v>33</v>
      </c>
      <c r="C18" s="43">
        <v>60.71</v>
      </c>
      <c r="D18" s="40">
        <v>25</v>
      </c>
      <c r="E18" s="44">
        <v>14.29</v>
      </c>
      <c r="F18" s="53">
        <v>0</v>
      </c>
      <c r="G18" s="54">
        <v>0</v>
      </c>
      <c r="H18" s="55">
        <v>0</v>
      </c>
      <c r="I18" s="50">
        <v>86.6</v>
      </c>
      <c r="J18" s="50">
        <v>9.6199999999999992</v>
      </c>
      <c r="K18" s="50">
        <v>3.78</v>
      </c>
      <c r="L18" s="57">
        <v>77.48</v>
      </c>
      <c r="M18" s="50">
        <v>16.41</v>
      </c>
      <c r="N18" s="58">
        <v>6.11</v>
      </c>
      <c r="O18" s="202">
        <v>0</v>
      </c>
      <c r="P18" s="200">
        <v>0</v>
      </c>
      <c r="Q18" s="215">
        <v>0</v>
      </c>
      <c r="R18" s="43">
        <v>78.040000000000006</v>
      </c>
      <c r="S18" s="40">
        <v>15.71</v>
      </c>
      <c r="T18" s="44">
        <v>6.26</v>
      </c>
      <c r="U18" s="50">
        <v>85.39</v>
      </c>
      <c r="V18" s="50">
        <v>12.36</v>
      </c>
      <c r="W18" s="50">
        <v>2.25</v>
      </c>
      <c r="X18" s="202">
        <v>0</v>
      </c>
      <c r="Y18" s="200">
        <v>0</v>
      </c>
      <c r="Z18" s="215">
        <v>0</v>
      </c>
      <c r="AA18" s="202">
        <v>0</v>
      </c>
      <c r="AB18" s="200">
        <v>0</v>
      </c>
      <c r="AC18" s="215">
        <v>0</v>
      </c>
      <c r="AD18" s="53">
        <v>0</v>
      </c>
      <c r="AE18" s="54">
        <v>0</v>
      </c>
      <c r="AF18" s="55">
        <v>0</v>
      </c>
    </row>
    <row r="19" spans="1:32" x14ac:dyDescent="0.2">
      <c r="A19" s="24"/>
      <c r="B19" s="56" t="s">
        <v>34</v>
      </c>
      <c r="C19" s="43">
        <v>67.39</v>
      </c>
      <c r="D19" s="40">
        <v>26.09</v>
      </c>
      <c r="E19" s="44">
        <v>6.52</v>
      </c>
      <c r="F19" s="54">
        <v>0</v>
      </c>
      <c r="G19" s="54">
        <v>0</v>
      </c>
      <c r="H19" s="55">
        <v>0</v>
      </c>
      <c r="I19" s="50">
        <v>83.05</v>
      </c>
      <c r="J19" s="27">
        <v>8.83</v>
      </c>
      <c r="K19" s="28">
        <v>8.11</v>
      </c>
      <c r="L19" s="26">
        <v>77.03</v>
      </c>
      <c r="M19" s="27">
        <v>16.25</v>
      </c>
      <c r="N19" s="28">
        <v>6.72</v>
      </c>
      <c r="O19" s="52">
        <v>0</v>
      </c>
      <c r="P19" s="45">
        <v>0</v>
      </c>
      <c r="Q19" s="46">
        <v>0</v>
      </c>
      <c r="R19" s="23">
        <v>73.989999999999995</v>
      </c>
      <c r="S19" s="20">
        <v>17.64</v>
      </c>
      <c r="T19" s="21">
        <v>8.36</v>
      </c>
      <c r="U19" s="27">
        <v>81.739999999999995</v>
      </c>
      <c r="V19" s="27">
        <v>12.79</v>
      </c>
      <c r="W19" s="27">
        <v>5.48</v>
      </c>
      <c r="X19" s="52">
        <v>0</v>
      </c>
      <c r="Y19" s="45">
        <v>0</v>
      </c>
      <c r="Z19" s="46">
        <v>0</v>
      </c>
      <c r="AA19" s="52">
        <v>0</v>
      </c>
      <c r="AB19" s="45">
        <v>0</v>
      </c>
      <c r="AC19" s="46">
        <v>0</v>
      </c>
      <c r="AD19" s="17">
        <v>0</v>
      </c>
      <c r="AE19" s="18">
        <v>0</v>
      </c>
      <c r="AF19" s="19">
        <v>0</v>
      </c>
    </row>
    <row r="20" spans="1:32" x14ac:dyDescent="0.2">
      <c r="A20" s="128" t="s">
        <v>102</v>
      </c>
      <c r="B20" s="16" t="s">
        <v>371</v>
      </c>
      <c r="C20" s="23">
        <v>50</v>
      </c>
      <c r="D20" s="20">
        <v>24</v>
      </c>
      <c r="E20" s="21">
        <v>26</v>
      </c>
      <c r="F20" s="18">
        <v>0</v>
      </c>
      <c r="G20" s="18">
        <v>0</v>
      </c>
      <c r="H20" s="19">
        <v>0</v>
      </c>
      <c r="I20" s="26">
        <v>70.78</v>
      </c>
      <c r="J20" s="27">
        <v>21.91</v>
      </c>
      <c r="K20" s="28">
        <v>7.3</v>
      </c>
      <c r="L20" s="27">
        <v>70.040000000000006</v>
      </c>
      <c r="M20" s="27">
        <v>18.73</v>
      </c>
      <c r="N20" s="28">
        <v>11.24</v>
      </c>
      <c r="O20" s="17">
        <v>0</v>
      </c>
      <c r="P20" s="18">
        <v>0</v>
      </c>
      <c r="Q20" s="19">
        <v>0</v>
      </c>
      <c r="R20" s="27">
        <v>71.22</v>
      </c>
      <c r="S20" s="27">
        <v>19.46</v>
      </c>
      <c r="T20" s="28">
        <v>9.32</v>
      </c>
      <c r="U20" s="27">
        <v>74.650000000000006</v>
      </c>
      <c r="V20" s="27">
        <v>16.59</v>
      </c>
      <c r="W20" s="28">
        <v>8.76</v>
      </c>
      <c r="X20" s="17">
        <v>0</v>
      </c>
      <c r="Y20" s="18">
        <v>0</v>
      </c>
      <c r="Z20" s="19">
        <v>0</v>
      </c>
      <c r="AA20" s="17">
        <v>0</v>
      </c>
      <c r="AB20" s="18">
        <v>0</v>
      </c>
      <c r="AC20" s="19">
        <v>0</v>
      </c>
      <c r="AD20" s="17">
        <v>0</v>
      </c>
      <c r="AE20" s="18">
        <v>0</v>
      </c>
      <c r="AF20" s="19">
        <v>0</v>
      </c>
    </row>
    <row r="21" spans="1:32" x14ac:dyDescent="0.2">
      <c r="A21" s="128"/>
      <c r="B21" s="56" t="s">
        <v>387</v>
      </c>
      <c r="C21" s="23">
        <v>42.86</v>
      </c>
      <c r="D21" s="20">
        <v>33.08</v>
      </c>
      <c r="E21" s="21">
        <v>24.06</v>
      </c>
      <c r="F21" s="54">
        <v>0</v>
      </c>
      <c r="G21" s="54">
        <v>0</v>
      </c>
      <c r="H21" s="55">
        <v>0</v>
      </c>
      <c r="I21" s="57">
        <v>85.86</v>
      </c>
      <c r="J21" s="50">
        <v>4.71</v>
      </c>
      <c r="K21" s="58">
        <v>9.43</v>
      </c>
      <c r="L21" s="50">
        <v>67.87</v>
      </c>
      <c r="M21" s="50">
        <v>16.07</v>
      </c>
      <c r="N21" s="58">
        <v>16.07</v>
      </c>
      <c r="O21" s="202">
        <v>0</v>
      </c>
      <c r="P21" s="200">
        <v>0</v>
      </c>
      <c r="Q21" s="215">
        <v>0</v>
      </c>
      <c r="R21" s="50">
        <v>65.7</v>
      </c>
      <c r="S21" s="50">
        <v>16.920000000000002</v>
      </c>
      <c r="T21" s="58">
        <v>17.37</v>
      </c>
      <c r="U21" s="50">
        <v>82.46</v>
      </c>
      <c r="V21" s="50">
        <v>6.58</v>
      </c>
      <c r="W21" s="58">
        <v>10.96</v>
      </c>
      <c r="X21" s="202">
        <v>0</v>
      </c>
      <c r="Y21" s="200">
        <v>0</v>
      </c>
      <c r="Z21" s="215">
        <v>0</v>
      </c>
      <c r="AA21" s="202">
        <v>0</v>
      </c>
      <c r="AB21" s="200">
        <v>0</v>
      </c>
      <c r="AC21" s="215">
        <v>0</v>
      </c>
      <c r="AD21" s="53">
        <v>0</v>
      </c>
      <c r="AE21" s="54">
        <v>0</v>
      </c>
      <c r="AF21" s="55">
        <v>0</v>
      </c>
    </row>
    <row r="22" spans="1:32" ht="13.5" thickBot="1" x14ac:dyDescent="0.25">
      <c r="A22" s="204"/>
      <c r="B22" s="201" t="s">
        <v>372</v>
      </c>
      <c r="C22" s="64">
        <v>74.290000000000006</v>
      </c>
      <c r="D22" s="91">
        <v>14.29</v>
      </c>
      <c r="E22" s="65">
        <v>11.43</v>
      </c>
      <c r="F22" s="61">
        <v>0</v>
      </c>
      <c r="G22" s="61">
        <v>0</v>
      </c>
      <c r="H22" s="62">
        <v>0</v>
      </c>
      <c r="I22" s="116">
        <v>84.62</v>
      </c>
      <c r="J22" s="117">
        <v>5.77</v>
      </c>
      <c r="K22" s="117">
        <v>9.6199999999999992</v>
      </c>
      <c r="L22" s="116">
        <v>64.37</v>
      </c>
      <c r="M22" s="117">
        <v>21.84</v>
      </c>
      <c r="N22" s="118">
        <v>13.79</v>
      </c>
      <c r="O22" s="161">
        <v>0</v>
      </c>
      <c r="P22" s="162">
        <v>0</v>
      </c>
      <c r="Q22" s="62">
        <v>0</v>
      </c>
      <c r="R22" s="116">
        <v>65.28</v>
      </c>
      <c r="S22" s="117">
        <v>20.54</v>
      </c>
      <c r="T22" s="118">
        <v>14.18</v>
      </c>
      <c r="U22" s="116">
        <v>57.69</v>
      </c>
      <c r="V22" s="117">
        <v>26.92</v>
      </c>
      <c r="W22" s="118">
        <v>15.38</v>
      </c>
      <c r="X22" s="60">
        <v>0</v>
      </c>
      <c r="Y22" s="61">
        <v>0</v>
      </c>
      <c r="Z22" s="62">
        <v>0</v>
      </c>
      <c r="AA22" s="60">
        <v>0</v>
      </c>
      <c r="AB22" s="61">
        <v>0</v>
      </c>
      <c r="AC22" s="62">
        <v>0</v>
      </c>
      <c r="AD22" s="60">
        <v>0</v>
      </c>
      <c r="AE22" s="61">
        <v>0</v>
      </c>
      <c r="AF22" s="62">
        <v>0</v>
      </c>
    </row>
    <row r="23" spans="1:32" x14ac:dyDescent="0.2">
      <c r="A23" s="179" t="s">
        <v>392</v>
      </c>
      <c r="B23" s="120" t="s">
        <v>374</v>
      </c>
      <c r="C23" s="121">
        <v>52.3</v>
      </c>
      <c r="D23" s="122">
        <v>23.56</v>
      </c>
      <c r="E23" s="122">
        <v>24.14</v>
      </c>
      <c r="F23" s="146">
        <v>0</v>
      </c>
      <c r="G23" s="146">
        <v>0</v>
      </c>
      <c r="H23" s="147">
        <v>0</v>
      </c>
      <c r="I23" s="125">
        <v>51.14</v>
      </c>
      <c r="J23" s="125">
        <v>42.9</v>
      </c>
      <c r="K23" s="125">
        <v>5.97</v>
      </c>
      <c r="L23" s="124">
        <v>52.73</v>
      </c>
      <c r="M23" s="125">
        <v>27.01</v>
      </c>
      <c r="N23" s="126">
        <v>20.260000000000002</v>
      </c>
      <c r="O23" s="141">
        <v>0</v>
      </c>
      <c r="P23" s="106">
        <v>0</v>
      </c>
      <c r="Q23" s="147">
        <v>0</v>
      </c>
      <c r="R23" s="122">
        <v>54.6</v>
      </c>
      <c r="S23" s="122">
        <v>31.08</v>
      </c>
      <c r="T23" s="123">
        <v>14.31</v>
      </c>
      <c r="U23" s="216">
        <v>54.5</v>
      </c>
      <c r="V23" s="216">
        <v>29.86</v>
      </c>
      <c r="W23" s="217">
        <v>15.64</v>
      </c>
      <c r="X23" s="152">
        <v>0</v>
      </c>
      <c r="Y23" s="152">
        <v>0</v>
      </c>
      <c r="Z23" s="153">
        <v>0</v>
      </c>
      <c r="AA23" s="152">
        <v>0</v>
      </c>
      <c r="AB23" s="152">
        <v>0</v>
      </c>
      <c r="AC23" s="153">
        <v>0</v>
      </c>
      <c r="AD23" s="152">
        <v>0</v>
      </c>
      <c r="AE23" s="152">
        <v>0</v>
      </c>
      <c r="AF23" s="169">
        <v>0</v>
      </c>
    </row>
    <row r="24" spans="1:32" x14ac:dyDescent="0.2">
      <c r="A24" s="199"/>
      <c r="B24" s="16" t="s">
        <v>376</v>
      </c>
      <c r="C24" s="23"/>
      <c r="D24" s="20"/>
      <c r="E24" s="20"/>
      <c r="F24" s="20"/>
      <c r="G24" s="20"/>
      <c r="H24" s="21"/>
      <c r="I24" s="38"/>
      <c r="J24" s="38"/>
      <c r="K24" s="39"/>
      <c r="L24" s="37"/>
      <c r="M24" s="38"/>
      <c r="N24" s="39"/>
      <c r="O24" s="32"/>
      <c r="P24" s="32"/>
      <c r="Q24" s="197"/>
      <c r="R24" s="20"/>
      <c r="S24" s="20"/>
      <c r="T24" s="21"/>
      <c r="U24" s="45"/>
      <c r="V24" s="45"/>
      <c r="W24" s="46"/>
      <c r="X24" s="45"/>
      <c r="Y24" s="45"/>
      <c r="Z24" s="46"/>
      <c r="AA24" s="45"/>
      <c r="AB24" s="45"/>
      <c r="AC24" s="46"/>
      <c r="AD24" s="27"/>
      <c r="AE24" s="27"/>
      <c r="AF24" s="139"/>
    </row>
    <row r="25" spans="1:32" ht="13.5" thickBot="1" x14ac:dyDescent="0.25">
      <c r="A25" s="186"/>
      <c r="B25" s="150" t="s">
        <v>393</v>
      </c>
      <c r="C25" s="206"/>
      <c r="D25" s="203"/>
      <c r="E25" s="203"/>
      <c r="F25" s="203"/>
      <c r="G25" s="203"/>
      <c r="H25" s="207"/>
      <c r="I25" s="203"/>
      <c r="J25" s="203"/>
      <c r="K25" s="203"/>
      <c r="L25" s="165"/>
      <c r="M25" s="166"/>
      <c r="N25" s="167"/>
      <c r="O25" s="208"/>
      <c r="P25" s="208"/>
      <c r="Q25" s="212"/>
      <c r="R25" s="203"/>
      <c r="S25" s="203"/>
      <c r="T25" s="207"/>
      <c r="U25" s="209"/>
      <c r="V25" s="209"/>
      <c r="W25" s="213"/>
      <c r="X25" s="209"/>
      <c r="Y25" s="209"/>
      <c r="Z25" s="213"/>
      <c r="AA25" s="209"/>
      <c r="AB25" s="209"/>
      <c r="AC25" s="213"/>
      <c r="AD25" s="210"/>
      <c r="AE25" s="210"/>
      <c r="AF25" s="211"/>
    </row>
    <row r="26" spans="1:32" x14ac:dyDescent="0.2">
      <c r="I26" s="33"/>
      <c r="J26" s="33"/>
      <c r="K26" s="33"/>
      <c r="L26" s="33"/>
      <c r="M26" s="33"/>
      <c r="N26" s="33"/>
    </row>
    <row r="28" spans="1:32" x14ac:dyDescent="0.2">
      <c r="C28" s="35" t="s">
        <v>35</v>
      </c>
      <c r="D28" s="35"/>
      <c r="E28" s="36"/>
      <c r="F28" s="36"/>
      <c r="G28" s="36"/>
      <c r="H28" s="36"/>
      <c r="I28" s="36"/>
      <c r="J28" s="36"/>
      <c r="K28" s="36"/>
      <c r="L28" s="36"/>
      <c r="M28" s="36"/>
      <c r="AD28" s="10" t="s">
        <v>25</v>
      </c>
    </row>
    <row r="29" spans="1:32" x14ac:dyDescent="0.2">
      <c r="C29" s="35" t="s">
        <v>36</v>
      </c>
      <c r="D29" s="36"/>
      <c r="E29" s="36"/>
      <c r="F29" s="36"/>
      <c r="G29" s="36"/>
      <c r="H29" s="36"/>
      <c r="I29" s="36"/>
      <c r="J29" s="36"/>
      <c r="K29" s="36"/>
      <c r="L29" s="36"/>
      <c r="M29" s="36"/>
    </row>
  </sheetData>
  <mergeCells count="10">
    <mergeCell ref="U4:W4"/>
    <mergeCell ref="X4:Z4"/>
    <mergeCell ref="AA4:AC4"/>
    <mergeCell ref="AD4:AF4"/>
    <mergeCell ref="C4:E4"/>
    <mergeCell ref="F4:H4"/>
    <mergeCell ref="I4:K4"/>
    <mergeCell ref="L4:N4"/>
    <mergeCell ref="O4:Q4"/>
    <mergeCell ref="R4:T4"/>
  </mergeCells>
  <phoneticPr fontId="4" type="noConversion"/>
  <pageMargins left="0.25" right="0.25" top="0.75" bottom="0.75" header="0.3" footer="0.3"/>
  <pageSetup paperSize="5" scale="55" fitToHeight="2" orientation="landscape"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28"/>
  <sheetViews>
    <sheetView zoomScale="115" zoomScaleNormal="115"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3" width="9.875" style="10" customWidth="1"/>
    <col min="24" max="16384" width="11" style="9"/>
  </cols>
  <sheetData>
    <row r="1" spans="1:23" x14ac:dyDescent="0.2">
      <c r="A1" s="8" t="s">
        <v>57</v>
      </c>
    </row>
    <row r="2" spans="1:23" x14ac:dyDescent="0.2">
      <c r="A2" s="8" t="s">
        <v>58</v>
      </c>
    </row>
    <row r="4" spans="1:23" ht="48.95" customHeight="1" x14ac:dyDescent="0.2">
      <c r="C4" s="244" t="s">
        <v>59</v>
      </c>
      <c r="D4" s="245"/>
      <c r="E4" s="245"/>
      <c r="F4" s="244" t="s">
        <v>60</v>
      </c>
      <c r="G4" s="245"/>
      <c r="H4" s="246"/>
      <c r="I4" s="247" t="s">
        <v>61</v>
      </c>
      <c r="J4" s="245"/>
      <c r="K4" s="245"/>
      <c r="L4" s="244" t="s">
        <v>62</v>
      </c>
      <c r="M4" s="245"/>
      <c r="N4" s="246"/>
      <c r="O4" s="247" t="s">
        <v>63</v>
      </c>
      <c r="P4" s="245"/>
      <c r="Q4" s="245"/>
      <c r="R4" s="244" t="s">
        <v>64</v>
      </c>
      <c r="S4" s="245"/>
      <c r="T4" s="246"/>
      <c r="U4" s="247" t="s">
        <v>65</v>
      </c>
      <c r="V4" s="245"/>
      <c r="W4" s="246"/>
    </row>
    <row r="5" spans="1:23"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4" t="s">
        <v>12</v>
      </c>
    </row>
    <row r="6" spans="1:23" x14ac:dyDescent="0.2">
      <c r="A6" s="15" t="s">
        <v>13</v>
      </c>
      <c r="B6" s="16" t="s">
        <v>14</v>
      </c>
      <c r="C6" s="17">
        <v>0</v>
      </c>
      <c r="D6" s="18">
        <v>0</v>
      </c>
      <c r="E6" s="18">
        <v>0</v>
      </c>
      <c r="F6" s="17">
        <v>0</v>
      </c>
      <c r="G6" s="18">
        <v>0</v>
      </c>
      <c r="H6" s="19">
        <v>0</v>
      </c>
      <c r="I6" s="18">
        <v>0</v>
      </c>
      <c r="J6" s="18">
        <v>0</v>
      </c>
      <c r="K6" s="18">
        <v>0</v>
      </c>
      <c r="L6" s="17">
        <v>0</v>
      </c>
      <c r="M6" s="18">
        <v>0</v>
      </c>
      <c r="N6" s="19">
        <v>0</v>
      </c>
      <c r="O6" s="18">
        <v>0</v>
      </c>
      <c r="P6" s="18">
        <v>0</v>
      </c>
      <c r="Q6" s="18">
        <v>0</v>
      </c>
      <c r="R6" s="17">
        <v>0</v>
      </c>
      <c r="S6" s="18">
        <v>0</v>
      </c>
      <c r="T6" s="19">
        <v>0</v>
      </c>
      <c r="U6" s="18">
        <v>0</v>
      </c>
      <c r="V6" s="18">
        <v>0</v>
      </c>
      <c r="W6" s="19">
        <v>0</v>
      </c>
    </row>
    <row r="7" spans="1:23" x14ac:dyDescent="0.2">
      <c r="A7" s="22"/>
      <c r="B7" s="16" t="s">
        <v>15</v>
      </c>
      <c r="C7" s="17">
        <v>0</v>
      </c>
      <c r="D7" s="18">
        <v>0</v>
      </c>
      <c r="E7" s="18">
        <v>0</v>
      </c>
      <c r="F7" s="17">
        <v>0</v>
      </c>
      <c r="G7" s="18">
        <v>0</v>
      </c>
      <c r="H7" s="19">
        <v>0</v>
      </c>
      <c r="I7" s="18">
        <v>0</v>
      </c>
      <c r="J7" s="18">
        <v>0</v>
      </c>
      <c r="K7" s="18">
        <v>0</v>
      </c>
      <c r="L7" s="17">
        <v>0</v>
      </c>
      <c r="M7" s="18">
        <v>0</v>
      </c>
      <c r="N7" s="19">
        <v>0</v>
      </c>
      <c r="O7" s="18">
        <v>0</v>
      </c>
      <c r="P7" s="18">
        <v>0</v>
      </c>
      <c r="Q7" s="18">
        <v>0</v>
      </c>
      <c r="R7" s="17">
        <v>0</v>
      </c>
      <c r="S7" s="18">
        <v>0</v>
      </c>
      <c r="T7" s="19">
        <v>0</v>
      </c>
      <c r="U7" s="18">
        <v>0</v>
      </c>
      <c r="V7" s="18">
        <v>0</v>
      </c>
      <c r="W7" s="19">
        <v>0</v>
      </c>
    </row>
    <row r="8" spans="1:23" x14ac:dyDescent="0.2">
      <c r="A8" s="15" t="s">
        <v>16</v>
      </c>
      <c r="B8" s="16" t="s">
        <v>17</v>
      </c>
      <c r="C8" s="23">
        <v>72.41</v>
      </c>
      <c r="D8" s="20">
        <v>17.239999999999998</v>
      </c>
      <c r="E8" s="20">
        <v>10.34</v>
      </c>
      <c r="F8" s="23">
        <v>100</v>
      </c>
      <c r="G8" s="20">
        <v>0</v>
      </c>
      <c r="H8" s="21">
        <v>0</v>
      </c>
      <c r="I8" s="20">
        <v>71.430000000000007</v>
      </c>
      <c r="J8" s="20">
        <v>7.14</v>
      </c>
      <c r="K8" s="20">
        <v>21.43</v>
      </c>
      <c r="L8" s="23">
        <v>13.33</v>
      </c>
      <c r="M8" s="20">
        <v>53.33</v>
      </c>
      <c r="N8" s="21">
        <v>33.33</v>
      </c>
      <c r="O8" s="20">
        <v>13.33</v>
      </c>
      <c r="P8" s="20">
        <v>53.33</v>
      </c>
      <c r="Q8" s="20">
        <v>33.33</v>
      </c>
      <c r="R8" s="23">
        <v>41.51</v>
      </c>
      <c r="S8" s="20">
        <v>32.049999999999997</v>
      </c>
      <c r="T8" s="21">
        <v>26.42</v>
      </c>
      <c r="U8" s="20">
        <v>78.260000000000005</v>
      </c>
      <c r="V8" s="20">
        <v>3.35</v>
      </c>
      <c r="W8" s="21">
        <v>17.39</v>
      </c>
    </row>
    <row r="9" spans="1:23" x14ac:dyDescent="0.2">
      <c r="A9" s="22"/>
      <c r="B9" s="16" t="s">
        <v>18</v>
      </c>
      <c r="C9" s="23">
        <v>33.33</v>
      </c>
      <c r="D9" s="20">
        <v>50</v>
      </c>
      <c r="E9" s="20">
        <v>16.670000000000002</v>
      </c>
      <c r="F9" s="17">
        <v>0</v>
      </c>
      <c r="G9" s="18">
        <v>0</v>
      </c>
      <c r="H9" s="19">
        <v>0</v>
      </c>
      <c r="I9" s="20">
        <v>26.09</v>
      </c>
      <c r="J9" s="20">
        <v>47.83</v>
      </c>
      <c r="K9" s="20">
        <v>26.09</v>
      </c>
      <c r="L9" s="23">
        <v>18.18</v>
      </c>
      <c r="M9" s="20">
        <v>45.45</v>
      </c>
      <c r="N9" s="21">
        <v>36.36</v>
      </c>
      <c r="O9" s="20">
        <v>18.18</v>
      </c>
      <c r="P9" s="20">
        <v>45.45</v>
      </c>
      <c r="Q9" s="20">
        <v>36.36</v>
      </c>
      <c r="R9" s="23">
        <v>83.33</v>
      </c>
      <c r="S9" s="20">
        <v>0</v>
      </c>
      <c r="T9" s="21">
        <v>16.670000000000002</v>
      </c>
      <c r="U9" s="20">
        <v>83.33</v>
      </c>
      <c r="V9" s="20">
        <v>0</v>
      </c>
      <c r="W9" s="21">
        <v>16.670000000000002</v>
      </c>
    </row>
    <row r="10" spans="1:23" x14ac:dyDescent="0.2">
      <c r="A10" s="15" t="s">
        <v>19</v>
      </c>
      <c r="B10" s="16" t="s">
        <v>20</v>
      </c>
      <c r="C10" s="23">
        <v>75</v>
      </c>
      <c r="D10" s="20">
        <v>25</v>
      </c>
      <c r="E10" s="20">
        <v>0</v>
      </c>
      <c r="F10" s="17">
        <v>0</v>
      </c>
      <c r="G10" s="18">
        <v>0</v>
      </c>
      <c r="H10" s="19">
        <v>0</v>
      </c>
      <c r="I10" s="20">
        <v>75</v>
      </c>
      <c r="J10" s="20">
        <v>25</v>
      </c>
      <c r="K10" s="20">
        <v>0</v>
      </c>
      <c r="L10" s="23">
        <v>20</v>
      </c>
      <c r="M10" s="20">
        <v>40</v>
      </c>
      <c r="N10" s="21">
        <v>40</v>
      </c>
      <c r="O10" s="20">
        <v>20</v>
      </c>
      <c r="P10" s="20">
        <v>40</v>
      </c>
      <c r="Q10" s="20">
        <v>40</v>
      </c>
      <c r="R10" s="23">
        <v>44.74</v>
      </c>
      <c r="S10" s="20">
        <v>34.21</v>
      </c>
      <c r="T10" s="21">
        <v>21.05</v>
      </c>
      <c r="U10" s="20">
        <v>51.72</v>
      </c>
      <c r="V10" s="20">
        <v>34.479999999999997</v>
      </c>
      <c r="W10" s="21">
        <v>13.79</v>
      </c>
    </row>
    <row r="11" spans="1:23" x14ac:dyDescent="0.2">
      <c r="A11" s="22"/>
      <c r="B11" s="16" t="s">
        <v>21</v>
      </c>
      <c r="C11" s="23">
        <v>61.11</v>
      </c>
      <c r="D11" s="20">
        <v>11.11</v>
      </c>
      <c r="E11" s="20">
        <v>27.78</v>
      </c>
      <c r="F11" s="17">
        <v>0</v>
      </c>
      <c r="G11" s="18">
        <v>0</v>
      </c>
      <c r="H11" s="19">
        <v>0</v>
      </c>
      <c r="I11" s="20">
        <v>46.43</v>
      </c>
      <c r="J11" s="20">
        <v>23.21</v>
      </c>
      <c r="K11" s="20">
        <v>30.36</v>
      </c>
      <c r="L11" s="23">
        <v>20</v>
      </c>
      <c r="M11" s="20">
        <v>45</v>
      </c>
      <c r="N11" s="21">
        <v>35</v>
      </c>
      <c r="O11" s="20">
        <v>20</v>
      </c>
      <c r="P11" s="20">
        <v>45</v>
      </c>
      <c r="Q11" s="20">
        <v>35</v>
      </c>
      <c r="R11" s="23">
        <v>58.62</v>
      </c>
      <c r="S11" s="20">
        <v>13.79</v>
      </c>
      <c r="T11" s="21">
        <v>27.59</v>
      </c>
      <c r="U11" s="20">
        <v>57.5</v>
      </c>
      <c r="V11" s="20">
        <v>15</v>
      </c>
      <c r="W11" s="21">
        <v>27.5</v>
      </c>
    </row>
    <row r="12" spans="1:23" x14ac:dyDescent="0.2">
      <c r="A12" s="15" t="s">
        <v>22</v>
      </c>
      <c r="B12" s="16" t="s">
        <v>23</v>
      </c>
      <c r="C12" s="23">
        <v>45.45</v>
      </c>
      <c r="D12" s="20">
        <v>36.36</v>
      </c>
      <c r="E12" s="20">
        <v>18.18</v>
      </c>
      <c r="F12" s="17">
        <v>0</v>
      </c>
      <c r="G12" s="18">
        <v>0</v>
      </c>
      <c r="H12" s="19">
        <v>0</v>
      </c>
      <c r="I12" s="20">
        <v>45.45</v>
      </c>
      <c r="J12" s="20">
        <v>36.36</v>
      </c>
      <c r="K12" s="20">
        <v>18.18</v>
      </c>
      <c r="L12" s="23">
        <v>5.56</v>
      </c>
      <c r="M12" s="20">
        <v>50</v>
      </c>
      <c r="N12" s="21">
        <v>44.44</v>
      </c>
      <c r="O12" s="20">
        <v>5.56</v>
      </c>
      <c r="P12" s="20">
        <v>50</v>
      </c>
      <c r="Q12" s="20">
        <v>44.44</v>
      </c>
      <c r="R12" s="23">
        <v>20.69</v>
      </c>
      <c r="S12" s="20">
        <v>44.83</v>
      </c>
      <c r="T12" s="21">
        <v>34.479999999999997</v>
      </c>
      <c r="U12" s="20">
        <v>45.45</v>
      </c>
      <c r="V12" s="20">
        <v>36.36</v>
      </c>
      <c r="W12" s="21">
        <v>18.18</v>
      </c>
    </row>
    <row r="13" spans="1:23" x14ac:dyDescent="0.2">
      <c r="A13" s="22"/>
      <c r="B13" s="16" t="s">
        <v>24</v>
      </c>
      <c r="C13" s="17">
        <v>0</v>
      </c>
      <c r="D13" s="18">
        <v>0</v>
      </c>
      <c r="E13" s="19">
        <v>0</v>
      </c>
      <c r="F13" s="17">
        <v>0</v>
      </c>
      <c r="G13" s="18">
        <v>0</v>
      </c>
      <c r="H13" s="19">
        <v>0</v>
      </c>
      <c r="I13" s="20">
        <v>60</v>
      </c>
      <c r="J13" s="20">
        <v>40</v>
      </c>
      <c r="K13" s="20">
        <v>0</v>
      </c>
      <c r="L13" s="23">
        <v>60</v>
      </c>
      <c r="M13" s="20">
        <v>40</v>
      </c>
      <c r="N13" s="21">
        <v>0</v>
      </c>
      <c r="O13" s="20">
        <v>60</v>
      </c>
      <c r="P13" s="20">
        <v>40</v>
      </c>
      <c r="Q13" s="20">
        <v>0</v>
      </c>
      <c r="R13" s="23">
        <v>88.24</v>
      </c>
      <c r="S13" s="20">
        <v>5.88</v>
      </c>
      <c r="T13" s="21">
        <v>5.88</v>
      </c>
      <c r="U13" s="20">
        <v>87.5</v>
      </c>
      <c r="V13" s="20">
        <v>6.25</v>
      </c>
      <c r="W13" s="21">
        <v>6.25</v>
      </c>
    </row>
    <row r="14" spans="1:23" x14ac:dyDescent="0.2">
      <c r="A14" s="15" t="s">
        <v>26</v>
      </c>
      <c r="B14" s="16" t="s">
        <v>27</v>
      </c>
      <c r="C14" s="23">
        <v>94.12</v>
      </c>
      <c r="D14" s="20">
        <v>0</v>
      </c>
      <c r="E14" s="20">
        <v>5.88</v>
      </c>
      <c r="F14" s="17">
        <v>0</v>
      </c>
      <c r="G14" s="18">
        <v>0</v>
      </c>
      <c r="H14" s="19">
        <v>0</v>
      </c>
      <c r="I14" s="20">
        <v>94.12</v>
      </c>
      <c r="J14" s="20">
        <v>0</v>
      </c>
      <c r="K14" s="20">
        <v>5.88</v>
      </c>
      <c r="L14" s="23">
        <v>14.29</v>
      </c>
      <c r="M14" s="20">
        <v>61.9</v>
      </c>
      <c r="N14" s="21">
        <v>23.81</v>
      </c>
      <c r="O14" s="20">
        <v>14.29</v>
      </c>
      <c r="P14" s="20">
        <v>61.9</v>
      </c>
      <c r="Q14" s="20">
        <v>23.81</v>
      </c>
      <c r="R14" s="23">
        <v>60.42</v>
      </c>
      <c r="S14" s="20">
        <v>27.08</v>
      </c>
      <c r="T14" s="21">
        <v>12.5</v>
      </c>
      <c r="U14" s="20">
        <v>96.3</v>
      </c>
      <c r="V14" s="20">
        <v>0</v>
      </c>
      <c r="W14" s="21">
        <v>3.7</v>
      </c>
    </row>
    <row r="15" spans="1:23" x14ac:dyDescent="0.2">
      <c r="A15" s="24"/>
      <c r="B15" s="16" t="s">
        <v>28</v>
      </c>
      <c r="C15" s="17">
        <v>0</v>
      </c>
      <c r="D15" s="18">
        <v>0</v>
      </c>
      <c r="E15" s="18">
        <v>0</v>
      </c>
      <c r="F15" s="23">
        <v>73.680000000000007</v>
      </c>
      <c r="G15" s="20">
        <v>15.79</v>
      </c>
      <c r="H15" s="21">
        <v>10.53</v>
      </c>
      <c r="I15" s="18">
        <v>0</v>
      </c>
      <c r="J15" s="18">
        <v>0</v>
      </c>
      <c r="K15" s="18">
        <v>0</v>
      </c>
      <c r="L15" s="17">
        <v>0</v>
      </c>
      <c r="M15" s="18">
        <v>0</v>
      </c>
      <c r="N15" s="19">
        <v>0</v>
      </c>
      <c r="O15" s="18">
        <v>0</v>
      </c>
      <c r="P15" s="18">
        <v>0</v>
      </c>
      <c r="Q15" s="18">
        <v>0</v>
      </c>
      <c r="R15" s="23">
        <v>55.56</v>
      </c>
      <c r="S15" s="20">
        <v>25.93</v>
      </c>
      <c r="T15" s="21">
        <v>18.52</v>
      </c>
      <c r="U15" s="20">
        <v>55.56</v>
      </c>
      <c r="V15" s="20">
        <v>25.93</v>
      </c>
      <c r="W15" s="21">
        <v>18.52</v>
      </c>
    </row>
    <row r="16" spans="1:23" x14ac:dyDescent="0.2">
      <c r="A16" s="15" t="s">
        <v>29</v>
      </c>
      <c r="B16" s="16" t="s">
        <v>30</v>
      </c>
      <c r="C16" s="23">
        <v>93.75</v>
      </c>
      <c r="D16" s="20">
        <v>6.25</v>
      </c>
      <c r="E16" s="20">
        <v>0</v>
      </c>
      <c r="F16" s="17">
        <v>0</v>
      </c>
      <c r="G16" s="18">
        <v>0</v>
      </c>
      <c r="H16" s="19">
        <v>0</v>
      </c>
      <c r="I16" s="26">
        <v>77.5</v>
      </c>
      <c r="J16" s="27">
        <v>15</v>
      </c>
      <c r="K16" s="28">
        <v>7.5</v>
      </c>
      <c r="L16" s="27">
        <v>7.69</v>
      </c>
      <c r="M16" s="27">
        <v>61.54</v>
      </c>
      <c r="N16" s="28">
        <v>30.77</v>
      </c>
      <c r="O16" s="23">
        <v>19.23</v>
      </c>
      <c r="P16" s="20">
        <v>50</v>
      </c>
      <c r="Q16" s="21">
        <v>30.77</v>
      </c>
      <c r="R16" s="23">
        <v>47.06</v>
      </c>
      <c r="S16" s="20">
        <v>38.24</v>
      </c>
      <c r="T16" s="21">
        <v>14.71</v>
      </c>
      <c r="U16" s="20">
        <v>93.75</v>
      </c>
      <c r="V16" s="20">
        <v>6.25</v>
      </c>
      <c r="W16" s="21">
        <v>0</v>
      </c>
    </row>
    <row r="17" spans="1:23" x14ac:dyDescent="0.2">
      <c r="A17" s="24"/>
      <c r="B17" s="16" t="s">
        <v>31</v>
      </c>
      <c r="C17" s="23">
        <v>85.71</v>
      </c>
      <c r="D17" s="20">
        <v>14.29</v>
      </c>
      <c r="E17" s="20">
        <v>0</v>
      </c>
      <c r="F17" s="23">
        <v>52.87</v>
      </c>
      <c r="G17" s="20">
        <v>29.37</v>
      </c>
      <c r="H17" s="21">
        <v>17.760000000000002</v>
      </c>
      <c r="I17" s="26">
        <v>50.31</v>
      </c>
      <c r="J17" s="27">
        <v>39.25</v>
      </c>
      <c r="K17" s="28">
        <v>10.43</v>
      </c>
      <c r="L17" s="27">
        <v>31.7</v>
      </c>
      <c r="M17" s="27">
        <v>61.8</v>
      </c>
      <c r="N17" s="28">
        <v>6.5</v>
      </c>
      <c r="O17" s="10">
        <v>35.6</v>
      </c>
      <c r="P17" s="10">
        <v>58.49</v>
      </c>
      <c r="Q17" s="10">
        <v>5.91</v>
      </c>
      <c r="R17" s="64">
        <v>62.5</v>
      </c>
      <c r="S17" s="10">
        <v>28.12</v>
      </c>
      <c r="T17" s="65">
        <v>9.3800000000000008</v>
      </c>
      <c r="U17" s="10">
        <v>53.68</v>
      </c>
      <c r="V17" s="10">
        <v>29.14</v>
      </c>
      <c r="W17" s="65">
        <v>17.18</v>
      </c>
    </row>
    <row r="18" spans="1:23" x14ac:dyDescent="0.2">
      <c r="A18" s="15" t="s">
        <v>32</v>
      </c>
      <c r="B18" s="16" t="s">
        <v>33</v>
      </c>
      <c r="C18" s="23">
        <v>100</v>
      </c>
      <c r="D18" s="20">
        <v>0</v>
      </c>
      <c r="E18" s="21">
        <v>0</v>
      </c>
      <c r="F18" s="17">
        <v>0</v>
      </c>
      <c r="G18" s="18">
        <v>0</v>
      </c>
      <c r="H18" s="19">
        <v>0</v>
      </c>
      <c r="I18" s="27">
        <v>68.180000000000007</v>
      </c>
      <c r="J18" s="27">
        <v>13.64</v>
      </c>
      <c r="K18" s="27">
        <v>18.18</v>
      </c>
      <c r="L18" s="52">
        <v>25</v>
      </c>
      <c r="M18" s="45">
        <v>43.75</v>
      </c>
      <c r="N18" s="46">
        <v>31.25</v>
      </c>
      <c r="O18" s="17">
        <v>25</v>
      </c>
      <c r="P18" s="18">
        <v>43.75</v>
      </c>
      <c r="Q18" s="19">
        <v>31.25</v>
      </c>
      <c r="R18" s="23">
        <v>55</v>
      </c>
      <c r="S18" s="20">
        <v>30</v>
      </c>
      <c r="T18" s="21">
        <v>15</v>
      </c>
      <c r="U18" s="27">
        <v>94.74</v>
      </c>
      <c r="V18" s="27">
        <v>5.26</v>
      </c>
      <c r="W18" s="28">
        <v>0</v>
      </c>
    </row>
    <row r="19" spans="1:23" x14ac:dyDescent="0.2">
      <c r="A19" s="24"/>
      <c r="B19" s="16" t="s">
        <v>34</v>
      </c>
      <c r="C19" s="23">
        <v>37.5</v>
      </c>
      <c r="D19" s="20">
        <v>25</v>
      </c>
      <c r="E19" s="19">
        <v>37.5</v>
      </c>
      <c r="F19" s="23">
        <v>91.67</v>
      </c>
      <c r="G19" s="20">
        <v>0</v>
      </c>
      <c r="H19" s="21">
        <v>8.33</v>
      </c>
      <c r="I19" s="27">
        <v>37.5</v>
      </c>
      <c r="J19" s="27">
        <v>25</v>
      </c>
      <c r="K19" s="45">
        <v>37.5</v>
      </c>
      <c r="L19" s="52">
        <v>0</v>
      </c>
      <c r="M19" s="45">
        <v>0</v>
      </c>
      <c r="N19" s="46">
        <v>0</v>
      </c>
      <c r="O19" s="17">
        <v>0</v>
      </c>
      <c r="P19" s="18">
        <v>0</v>
      </c>
      <c r="Q19" s="19">
        <v>0</v>
      </c>
      <c r="R19" s="23">
        <v>73.08</v>
      </c>
      <c r="S19" s="20">
        <v>11.54</v>
      </c>
      <c r="T19" s="21">
        <v>15.38</v>
      </c>
      <c r="U19" s="27">
        <v>70</v>
      </c>
      <c r="V19" s="27">
        <v>10</v>
      </c>
      <c r="W19" s="28">
        <v>20</v>
      </c>
    </row>
    <row r="20" spans="1:23" x14ac:dyDescent="0.2">
      <c r="A20" s="128" t="s">
        <v>102</v>
      </c>
      <c r="B20" s="56" t="s">
        <v>371</v>
      </c>
      <c r="C20" s="43">
        <v>100</v>
      </c>
      <c r="D20" s="40">
        <v>0</v>
      </c>
      <c r="E20" s="40">
        <v>0</v>
      </c>
      <c r="F20" s="202">
        <v>0</v>
      </c>
      <c r="G20" s="200">
        <v>0</v>
      </c>
      <c r="H20" s="215">
        <v>0</v>
      </c>
      <c r="I20" s="57">
        <v>100</v>
      </c>
      <c r="J20" s="50">
        <v>0</v>
      </c>
      <c r="K20" s="58">
        <v>0</v>
      </c>
      <c r="L20" s="50">
        <v>22.73</v>
      </c>
      <c r="M20" s="50">
        <v>59.09</v>
      </c>
      <c r="N20" s="58">
        <v>18.18</v>
      </c>
      <c r="O20" s="50">
        <v>22.73</v>
      </c>
      <c r="P20" s="50">
        <v>59.09</v>
      </c>
      <c r="Q20" s="58">
        <v>18.18</v>
      </c>
      <c r="R20" s="50">
        <v>50</v>
      </c>
      <c r="S20" s="50">
        <v>38.24</v>
      </c>
      <c r="T20" s="58">
        <v>11.76</v>
      </c>
      <c r="U20" s="50">
        <v>100</v>
      </c>
      <c r="V20" s="50">
        <v>0</v>
      </c>
      <c r="W20" s="28">
        <v>0</v>
      </c>
    </row>
    <row r="21" spans="1:23" x14ac:dyDescent="0.2">
      <c r="A21" s="128"/>
      <c r="B21" s="16" t="s">
        <v>372</v>
      </c>
      <c r="C21" s="23">
        <v>14.29</v>
      </c>
      <c r="D21" s="20">
        <v>71.430000000000007</v>
      </c>
      <c r="E21" s="20">
        <v>14.29</v>
      </c>
      <c r="F21" s="154">
        <v>70</v>
      </c>
      <c r="G21" s="155">
        <v>20</v>
      </c>
      <c r="H21" s="156">
        <v>10</v>
      </c>
      <c r="I21" s="23">
        <v>14.29</v>
      </c>
      <c r="J21" s="20">
        <v>71.430000000000007</v>
      </c>
      <c r="K21" s="21">
        <v>14.29</v>
      </c>
      <c r="L21" s="27">
        <v>0</v>
      </c>
      <c r="M21" s="27">
        <v>0</v>
      </c>
      <c r="N21" s="28">
        <v>0</v>
      </c>
      <c r="O21" s="27">
        <v>0</v>
      </c>
      <c r="P21" s="27">
        <v>0</v>
      </c>
      <c r="Q21" s="28">
        <v>0</v>
      </c>
      <c r="R21" s="27">
        <v>71.88</v>
      </c>
      <c r="S21" s="27">
        <v>21.88</v>
      </c>
      <c r="T21" s="28">
        <v>6.25</v>
      </c>
      <c r="U21" s="27">
        <v>63.27</v>
      </c>
      <c r="V21" s="27">
        <v>28.57</v>
      </c>
      <c r="W21" s="28">
        <v>8.16</v>
      </c>
    </row>
    <row r="22" spans="1:23" ht="13.5" thickBot="1" x14ac:dyDescent="0.25">
      <c r="A22" s="130"/>
      <c r="B22" s="131" t="s">
        <v>387</v>
      </c>
      <c r="C22" s="132" t="s">
        <v>389</v>
      </c>
      <c r="D22" s="133" t="s">
        <v>389</v>
      </c>
      <c r="E22" s="133" t="s">
        <v>389</v>
      </c>
      <c r="F22" s="132" t="s">
        <v>389</v>
      </c>
      <c r="G22" s="133" t="s">
        <v>389</v>
      </c>
      <c r="H22" s="134" t="s">
        <v>389</v>
      </c>
      <c r="I22" s="135" t="s">
        <v>389</v>
      </c>
      <c r="J22" s="136" t="s">
        <v>389</v>
      </c>
      <c r="K22" s="136" t="s">
        <v>389</v>
      </c>
      <c r="L22" s="135" t="s">
        <v>389</v>
      </c>
      <c r="M22" s="136" t="s">
        <v>389</v>
      </c>
      <c r="N22" s="140" t="s">
        <v>389</v>
      </c>
      <c r="O22" s="135" t="s">
        <v>389</v>
      </c>
      <c r="P22" s="136" t="s">
        <v>389</v>
      </c>
      <c r="Q22" s="140" t="s">
        <v>389</v>
      </c>
      <c r="R22" s="135" t="s">
        <v>389</v>
      </c>
      <c r="S22" s="136" t="s">
        <v>389</v>
      </c>
      <c r="T22" s="140" t="s">
        <v>389</v>
      </c>
      <c r="U22" s="135" t="s">
        <v>389</v>
      </c>
      <c r="V22" s="136" t="s">
        <v>389</v>
      </c>
      <c r="W22" s="140" t="s">
        <v>389</v>
      </c>
    </row>
    <row r="23" spans="1:23" x14ac:dyDescent="0.2">
      <c r="A23" s="179" t="s">
        <v>392</v>
      </c>
      <c r="B23" s="120" t="s">
        <v>374</v>
      </c>
      <c r="C23" s="122">
        <v>94.12</v>
      </c>
      <c r="D23" s="122">
        <v>0</v>
      </c>
      <c r="E23" s="123">
        <v>5.88</v>
      </c>
      <c r="F23" s="122">
        <v>0</v>
      </c>
      <c r="G23" s="122">
        <v>0</v>
      </c>
      <c r="H23" s="123">
        <v>0</v>
      </c>
      <c r="I23" s="125">
        <v>54.55</v>
      </c>
      <c r="J23" s="125">
        <v>33.33</v>
      </c>
      <c r="K23" s="126">
        <v>12.12</v>
      </c>
      <c r="L23" s="125">
        <v>7.14</v>
      </c>
      <c r="M23" s="125">
        <v>76.19</v>
      </c>
      <c r="N23" s="126">
        <v>16.670000000000002</v>
      </c>
      <c r="O23" s="223">
        <v>7.14</v>
      </c>
      <c r="P23" s="223">
        <v>76.19</v>
      </c>
      <c r="Q23" s="224">
        <v>16.670000000000002</v>
      </c>
      <c r="R23" s="122">
        <v>39.53</v>
      </c>
      <c r="S23" s="122">
        <v>48.84</v>
      </c>
      <c r="T23" s="123">
        <v>11.63</v>
      </c>
      <c r="U23" s="216">
        <v>94.12</v>
      </c>
      <c r="V23" s="216">
        <v>0</v>
      </c>
      <c r="W23" s="127">
        <v>5.88</v>
      </c>
    </row>
    <row r="24" spans="1:23" x14ac:dyDescent="0.2">
      <c r="A24" s="184"/>
      <c r="B24" s="16" t="s">
        <v>376</v>
      </c>
      <c r="C24" s="114"/>
      <c r="D24" s="20"/>
      <c r="E24" s="21"/>
      <c r="F24" s="20"/>
      <c r="G24" s="20"/>
      <c r="H24" s="21"/>
      <c r="I24" s="38"/>
      <c r="J24" s="38"/>
      <c r="K24" s="39"/>
      <c r="L24" s="38"/>
      <c r="M24" s="38"/>
      <c r="N24" s="39"/>
      <c r="O24" s="225"/>
      <c r="P24" s="225"/>
      <c r="Q24" s="226"/>
      <c r="R24" s="20"/>
      <c r="S24" s="20"/>
      <c r="T24" s="21"/>
      <c r="U24" s="45"/>
      <c r="V24" s="45"/>
      <c r="W24" s="139"/>
    </row>
    <row r="25" spans="1:23" ht="13.5" thickBot="1" x14ac:dyDescent="0.25">
      <c r="A25" s="186"/>
      <c r="B25" s="131" t="s">
        <v>393</v>
      </c>
      <c r="C25" s="133"/>
      <c r="D25" s="203"/>
      <c r="E25" s="207"/>
      <c r="F25" s="203"/>
      <c r="G25" s="203"/>
      <c r="H25" s="207"/>
      <c r="I25" s="203"/>
      <c r="J25" s="203"/>
      <c r="K25" s="207"/>
      <c r="L25" s="166"/>
      <c r="M25" s="166"/>
      <c r="N25" s="167"/>
      <c r="O25" s="227"/>
      <c r="P25" s="227"/>
      <c r="Q25" s="228"/>
      <c r="R25" s="203"/>
      <c r="S25" s="203"/>
      <c r="T25" s="207"/>
      <c r="U25" s="209"/>
      <c r="V25" s="209"/>
      <c r="W25" s="211"/>
    </row>
    <row r="27" spans="1:23" x14ac:dyDescent="0.2">
      <c r="C27" s="35" t="s">
        <v>35</v>
      </c>
      <c r="D27" s="35"/>
      <c r="E27" s="36"/>
      <c r="F27" s="36"/>
      <c r="G27" s="36"/>
      <c r="H27" s="36"/>
      <c r="I27" s="36"/>
      <c r="J27" s="36"/>
      <c r="K27" s="36"/>
      <c r="L27" s="36"/>
      <c r="M27" s="36"/>
    </row>
    <row r="28" spans="1:23" x14ac:dyDescent="0.2">
      <c r="C28" s="35" t="s">
        <v>36</v>
      </c>
      <c r="D28" s="36"/>
      <c r="E28" s="36"/>
      <c r="F28" s="36"/>
      <c r="G28" s="36"/>
      <c r="H28" s="36"/>
      <c r="I28" s="36"/>
      <c r="J28" s="36"/>
      <c r="K28" s="36"/>
      <c r="L28" s="36"/>
      <c r="M28" s="36"/>
    </row>
  </sheetData>
  <mergeCells count="7">
    <mergeCell ref="U4:W4"/>
    <mergeCell ref="C4:E4"/>
    <mergeCell ref="F4:H4"/>
    <mergeCell ref="I4:K4"/>
    <mergeCell ref="L4:N4"/>
    <mergeCell ref="O4:Q4"/>
    <mergeCell ref="R4:T4"/>
  </mergeCells>
  <phoneticPr fontId="4" type="noConversion"/>
  <pageMargins left="0.75" right="0.75" top="1" bottom="1" header="0.5" footer="0.5"/>
  <pageSetup paperSize="5" scale="65" orientation="landscape"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P29"/>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68" width="8.875" style="10" customWidth="1"/>
    <col min="69" max="16384" width="11" style="9"/>
  </cols>
  <sheetData>
    <row r="1" spans="1:68" x14ac:dyDescent="0.2">
      <c r="A1" s="8" t="s">
        <v>66</v>
      </c>
    </row>
    <row r="2" spans="1:68" x14ac:dyDescent="0.2">
      <c r="A2" s="8" t="s">
        <v>67</v>
      </c>
    </row>
    <row r="4" spans="1:68" ht="107.1" customHeight="1" x14ac:dyDescent="0.2">
      <c r="C4" s="248" t="s">
        <v>68</v>
      </c>
      <c r="D4" s="249"/>
      <c r="E4" s="249"/>
      <c r="F4" s="248" t="s">
        <v>69</v>
      </c>
      <c r="G4" s="249"/>
      <c r="H4" s="249"/>
      <c r="I4" s="248" t="s">
        <v>70</v>
      </c>
      <c r="J4" s="249"/>
      <c r="K4" s="249"/>
      <c r="L4" s="248" t="s">
        <v>71</v>
      </c>
      <c r="M4" s="249"/>
      <c r="N4" s="249"/>
      <c r="O4" s="248" t="s">
        <v>72</v>
      </c>
      <c r="P4" s="249"/>
      <c r="Q4" s="249"/>
      <c r="R4" s="248" t="s">
        <v>73</v>
      </c>
      <c r="S4" s="249"/>
      <c r="T4" s="249"/>
      <c r="U4" s="248" t="s">
        <v>74</v>
      </c>
      <c r="V4" s="249"/>
      <c r="W4" s="249"/>
      <c r="X4" s="248" t="s">
        <v>75</v>
      </c>
      <c r="Y4" s="249"/>
      <c r="Z4" s="249"/>
      <c r="AA4" s="248" t="s">
        <v>76</v>
      </c>
      <c r="AB4" s="249"/>
      <c r="AC4" s="249"/>
      <c r="AD4" s="248" t="s">
        <v>77</v>
      </c>
      <c r="AE4" s="249"/>
      <c r="AF4" s="249"/>
      <c r="AG4" s="248" t="s">
        <v>78</v>
      </c>
      <c r="AH4" s="249"/>
      <c r="AI4" s="249"/>
      <c r="AJ4" s="248" t="s">
        <v>79</v>
      </c>
      <c r="AK4" s="249"/>
      <c r="AL4" s="249"/>
      <c r="AM4" s="248" t="s">
        <v>80</v>
      </c>
      <c r="AN4" s="249"/>
      <c r="AO4" s="249"/>
      <c r="AP4" s="248" t="s">
        <v>81</v>
      </c>
      <c r="AQ4" s="249"/>
      <c r="AR4" s="249"/>
      <c r="AS4" s="248" t="s">
        <v>82</v>
      </c>
      <c r="AT4" s="249"/>
      <c r="AU4" s="249"/>
      <c r="AV4" s="248" t="s">
        <v>83</v>
      </c>
      <c r="AW4" s="249"/>
      <c r="AX4" s="249"/>
      <c r="AY4" s="248" t="s">
        <v>84</v>
      </c>
      <c r="AZ4" s="249"/>
      <c r="BA4" s="249"/>
      <c r="BB4" s="248" t="s">
        <v>85</v>
      </c>
      <c r="BC4" s="249"/>
      <c r="BD4" s="249"/>
      <c r="BE4" s="248" t="s">
        <v>86</v>
      </c>
      <c r="BF4" s="249"/>
      <c r="BG4" s="249"/>
      <c r="BH4" s="248" t="s">
        <v>87</v>
      </c>
      <c r="BI4" s="249"/>
      <c r="BJ4" s="249"/>
      <c r="BK4" s="248" t="s">
        <v>88</v>
      </c>
      <c r="BL4" s="249"/>
      <c r="BM4" s="249"/>
      <c r="BN4" s="248" t="s">
        <v>89</v>
      </c>
      <c r="BO4" s="249"/>
      <c r="BP4" s="249"/>
    </row>
    <row r="5" spans="1:68" x14ac:dyDescent="0.2">
      <c r="A5" s="11" t="s">
        <v>9</v>
      </c>
      <c r="C5" s="66" t="s">
        <v>10</v>
      </c>
      <c r="D5" s="67" t="s">
        <v>11</v>
      </c>
      <c r="E5" s="68" t="s">
        <v>12</v>
      </c>
      <c r="F5" s="66" t="s">
        <v>10</v>
      </c>
      <c r="G5" s="67" t="s">
        <v>11</v>
      </c>
      <c r="H5" s="68" t="s">
        <v>12</v>
      </c>
      <c r="I5" s="66" t="s">
        <v>10</v>
      </c>
      <c r="J5" s="67" t="s">
        <v>11</v>
      </c>
      <c r="K5" s="68" t="s">
        <v>12</v>
      </c>
      <c r="L5" s="66" t="s">
        <v>10</v>
      </c>
      <c r="M5" s="67" t="s">
        <v>11</v>
      </c>
      <c r="N5" s="68" t="s">
        <v>12</v>
      </c>
      <c r="O5" s="69" t="s">
        <v>10</v>
      </c>
      <c r="P5" s="69" t="s">
        <v>11</v>
      </c>
      <c r="Q5" s="69" t="s">
        <v>12</v>
      </c>
      <c r="R5" s="66" t="s">
        <v>10</v>
      </c>
      <c r="S5" s="67" t="s">
        <v>11</v>
      </c>
      <c r="T5" s="68" t="s">
        <v>12</v>
      </c>
      <c r="U5" s="69" t="s">
        <v>10</v>
      </c>
      <c r="V5" s="69" t="s">
        <v>11</v>
      </c>
      <c r="W5" s="69" t="s">
        <v>12</v>
      </c>
      <c r="X5" s="66" t="s">
        <v>10</v>
      </c>
      <c r="Y5" s="67" t="s">
        <v>11</v>
      </c>
      <c r="Z5" s="68" t="s">
        <v>12</v>
      </c>
      <c r="AA5" s="69" t="s">
        <v>10</v>
      </c>
      <c r="AB5" s="69" t="s">
        <v>11</v>
      </c>
      <c r="AC5" s="69" t="s">
        <v>12</v>
      </c>
      <c r="AD5" s="66" t="s">
        <v>10</v>
      </c>
      <c r="AE5" s="67" t="s">
        <v>11</v>
      </c>
      <c r="AF5" s="68" t="s">
        <v>12</v>
      </c>
      <c r="AG5" s="69" t="s">
        <v>10</v>
      </c>
      <c r="AH5" s="69" t="s">
        <v>11</v>
      </c>
      <c r="AI5" s="69" t="s">
        <v>12</v>
      </c>
      <c r="AJ5" s="66" t="s">
        <v>10</v>
      </c>
      <c r="AK5" s="67" t="s">
        <v>11</v>
      </c>
      <c r="AL5" s="68" t="s">
        <v>12</v>
      </c>
      <c r="AM5" s="69" t="s">
        <v>10</v>
      </c>
      <c r="AN5" s="69" t="s">
        <v>11</v>
      </c>
      <c r="AO5" s="69" t="s">
        <v>12</v>
      </c>
      <c r="AP5" s="66" t="s">
        <v>10</v>
      </c>
      <c r="AQ5" s="67" t="s">
        <v>11</v>
      </c>
      <c r="AR5" s="68" t="s">
        <v>12</v>
      </c>
      <c r="AS5" s="69" t="s">
        <v>10</v>
      </c>
      <c r="AT5" s="69" t="s">
        <v>11</v>
      </c>
      <c r="AU5" s="69" t="s">
        <v>12</v>
      </c>
      <c r="AV5" s="66" t="s">
        <v>10</v>
      </c>
      <c r="AW5" s="67" t="s">
        <v>11</v>
      </c>
      <c r="AX5" s="68" t="s">
        <v>12</v>
      </c>
      <c r="AY5" s="69" t="s">
        <v>10</v>
      </c>
      <c r="AZ5" s="69" t="s">
        <v>11</v>
      </c>
      <c r="BA5" s="69" t="s">
        <v>12</v>
      </c>
      <c r="BB5" s="66" t="s">
        <v>10</v>
      </c>
      <c r="BC5" s="67" t="s">
        <v>11</v>
      </c>
      <c r="BD5" s="68" t="s">
        <v>12</v>
      </c>
      <c r="BE5" s="69" t="s">
        <v>10</v>
      </c>
      <c r="BF5" s="69" t="s">
        <v>11</v>
      </c>
      <c r="BG5" s="69" t="s">
        <v>12</v>
      </c>
      <c r="BH5" s="66" t="s">
        <v>10</v>
      </c>
      <c r="BI5" s="67" t="s">
        <v>11</v>
      </c>
      <c r="BJ5" s="68" t="s">
        <v>12</v>
      </c>
      <c r="BK5" s="69" t="s">
        <v>10</v>
      </c>
      <c r="BL5" s="69" t="s">
        <v>11</v>
      </c>
      <c r="BM5" s="69" t="s">
        <v>12</v>
      </c>
      <c r="BN5" s="66" t="s">
        <v>10</v>
      </c>
      <c r="BO5" s="67" t="s">
        <v>11</v>
      </c>
      <c r="BP5" s="68" t="s">
        <v>12</v>
      </c>
    </row>
    <row r="6" spans="1:68" x14ac:dyDescent="0.2">
      <c r="A6" s="15" t="s">
        <v>13</v>
      </c>
      <c r="B6" s="31" t="s">
        <v>14</v>
      </c>
      <c r="C6" s="23">
        <v>56.56</v>
      </c>
      <c r="D6" s="20">
        <v>31.29</v>
      </c>
      <c r="E6" s="21">
        <v>12.24</v>
      </c>
      <c r="F6" s="23">
        <v>27.94</v>
      </c>
      <c r="G6" s="20">
        <v>63.24</v>
      </c>
      <c r="H6" s="21">
        <v>8.82</v>
      </c>
      <c r="I6" s="23">
        <v>50.86</v>
      </c>
      <c r="J6" s="20">
        <v>37.93</v>
      </c>
      <c r="K6" s="21">
        <v>11.21</v>
      </c>
      <c r="L6" s="23">
        <v>78.260000000000005</v>
      </c>
      <c r="M6" s="20">
        <v>1304</v>
      </c>
      <c r="N6" s="21">
        <v>8.6999999999999993</v>
      </c>
      <c r="O6" s="18">
        <v>0</v>
      </c>
      <c r="P6" s="18">
        <v>0</v>
      </c>
      <c r="Q6" s="18">
        <v>0</v>
      </c>
      <c r="R6" s="23">
        <v>58.82</v>
      </c>
      <c r="S6" s="20">
        <v>35.29</v>
      </c>
      <c r="T6" s="21">
        <v>5.88</v>
      </c>
      <c r="U6" s="18">
        <v>0</v>
      </c>
      <c r="V6" s="18">
        <v>0</v>
      </c>
      <c r="W6" s="18">
        <v>0</v>
      </c>
      <c r="X6" s="23">
        <v>50</v>
      </c>
      <c r="Y6" s="20">
        <v>33.33</v>
      </c>
      <c r="Z6" s="21">
        <v>16.670000000000002</v>
      </c>
      <c r="AA6" s="18">
        <v>0</v>
      </c>
      <c r="AB6" s="18">
        <v>0</v>
      </c>
      <c r="AC6" s="18">
        <v>0</v>
      </c>
      <c r="AD6" s="17">
        <v>0</v>
      </c>
      <c r="AE6" s="18">
        <v>0</v>
      </c>
      <c r="AF6" s="19">
        <v>0</v>
      </c>
      <c r="AG6" s="20">
        <v>62.5</v>
      </c>
      <c r="AH6" s="20">
        <v>33.33</v>
      </c>
      <c r="AI6" s="20">
        <v>4.17</v>
      </c>
      <c r="AJ6" s="23">
        <v>43.82</v>
      </c>
      <c r="AK6" s="20">
        <v>44.94</v>
      </c>
      <c r="AL6" s="21">
        <v>11.24</v>
      </c>
      <c r="AM6" s="20">
        <v>57.32</v>
      </c>
      <c r="AN6" s="20">
        <v>34.15</v>
      </c>
      <c r="AO6" s="20">
        <v>8.5399999999999991</v>
      </c>
      <c r="AP6" s="17">
        <v>0</v>
      </c>
      <c r="AQ6" s="18">
        <v>0</v>
      </c>
      <c r="AR6" s="19">
        <v>0</v>
      </c>
      <c r="AS6" s="20">
        <v>53.85</v>
      </c>
      <c r="AT6" s="20">
        <v>26.92</v>
      </c>
      <c r="AU6" s="20">
        <v>19.23</v>
      </c>
      <c r="AV6" s="23">
        <v>85.11</v>
      </c>
      <c r="AW6" s="20">
        <v>12.77</v>
      </c>
      <c r="AX6" s="21">
        <v>2.13</v>
      </c>
      <c r="AY6" s="20">
        <v>65.91</v>
      </c>
      <c r="AZ6" s="20">
        <v>29.55</v>
      </c>
      <c r="BA6" s="20">
        <v>4.55</v>
      </c>
      <c r="BB6" s="17">
        <v>0</v>
      </c>
      <c r="BC6" s="18">
        <v>0</v>
      </c>
      <c r="BD6" s="19">
        <v>0</v>
      </c>
      <c r="BE6" s="18">
        <v>0</v>
      </c>
      <c r="BF6" s="18">
        <v>0</v>
      </c>
      <c r="BG6" s="18">
        <v>0</v>
      </c>
      <c r="BH6" s="17">
        <v>0</v>
      </c>
      <c r="BI6" s="18">
        <v>0</v>
      </c>
      <c r="BJ6" s="19">
        <v>0</v>
      </c>
      <c r="BK6" s="20">
        <v>47.06</v>
      </c>
      <c r="BL6" s="20">
        <v>47.06</v>
      </c>
      <c r="BM6" s="20">
        <v>5.88</v>
      </c>
      <c r="BN6" s="23">
        <v>41.18</v>
      </c>
      <c r="BO6" s="20">
        <v>52.94</v>
      </c>
      <c r="BP6" s="21">
        <v>5.88</v>
      </c>
    </row>
    <row r="7" spans="1:68" x14ac:dyDescent="0.2">
      <c r="A7" s="22"/>
      <c r="B7" s="31" t="s">
        <v>15</v>
      </c>
      <c r="C7" s="23">
        <v>33.869999999999997</v>
      </c>
      <c r="D7" s="20">
        <v>45.7</v>
      </c>
      <c r="E7" s="21">
        <v>20.43</v>
      </c>
      <c r="F7" s="23">
        <v>59.38</v>
      </c>
      <c r="G7" s="20">
        <v>26.56</v>
      </c>
      <c r="H7" s="21">
        <v>14.06</v>
      </c>
      <c r="I7" s="23">
        <v>65.150000000000006</v>
      </c>
      <c r="J7" s="20">
        <v>24.24</v>
      </c>
      <c r="K7" s="21">
        <v>10.61</v>
      </c>
      <c r="L7" s="17">
        <v>0</v>
      </c>
      <c r="M7" s="18">
        <v>0</v>
      </c>
      <c r="N7" s="19">
        <v>0</v>
      </c>
      <c r="O7" s="18">
        <v>0</v>
      </c>
      <c r="P7" s="18">
        <v>0</v>
      </c>
      <c r="Q7" s="18">
        <v>0</v>
      </c>
      <c r="R7" s="23">
        <v>68.75</v>
      </c>
      <c r="S7" s="20">
        <v>25</v>
      </c>
      <c r="T7" s="21">
        <v>6.25</v>
      </c>
      <c r="U7" s="18">
        <v>0</v>
      </c>
      <c r="V7" s="18">
        <v>0</v>
      </c>
      <c r="W7" s="18">
        <v>0</v>
      </c>
      <c r="X7" s="23">
        <v>37.21</v>
      </c>
      <c r="Y7" s="20">
        <v>44.19</v>
      </c>
      <c r="Z7" s="21">
        <v>18.600000000000001</v>
      </c>
      <c r="AA7" s="18">
        <v>0</v>
      </c>
      <c r="AB7" s="18">
        <v>0</v>
      </c>
      <c r="AC7" s="18">
        <v>0</v>
      </c>
      <c r="AD7" s="17">
        <v>0</v>
      </c>
      <c r="AE7" s="18">
        <v>0</v>
      </c>
      <c r="AF7" s="19">
        <v>0</v>
      </c>
      <c r="AG7" s="20">
        <v>56.92</v>
      </c>
      <c r="AH7" s="20">
        <v>35.380000000000003</v>
      </c>
      <c r="AI7" s="20">
        <v>7.69</v>
      </c>
      <c r="AJ7" s="23">
        <v>62.16</v>
      </c>
      <c r="AK7" s="20">
        <v>25.23</v>
      </c>
      <c r="AL7" s="21">
        <v>12.61</v>
      </c>
      <c r="AM7" s="20">
        <v>80.91</v>
      </c>
      <c r="AN7" s="20">
        <v>11.82</v>
      </c>
      <c r="AO7" s="20">
        <v>7.27</v>
      </c>
      <c r="AP7" s="17">
        <v>0</v>
      </c>
      <c r="AQ7" s="18">
        <v>0</v>
      </c>
      <c r="AR7" s="19">
        <v>0</v>
      </c>
      <c r="AS7" s="20">
        <v>71.88</v>
      </c>
      <c r="AT7" s="20">
        <v>25</v>
      </c>
      <c r="AU7" s="20">
        <v>3.12</v>
      </c>
      <c r="AV7" s="23">
        <v>39.659999999999997</v>
      </c>
      <c r="AW7" s="20">
        <v>32.76</v>
      </c>
      <c r="AX7" s="21">
        <v>27.59</v>
      </c>
      <c r="AY7" s="20">
        <v>56.91</v>
      </c>
      <c r="AZ7" s="20">
        <v>34.96</v>
      </c>
      <c r="BA7" s="20">
        <v>8.1300000000000008</v>
      </c>
      <c r="BB7" s="17">
        <v>0</v>
      </c>
      <c r="BC7" s="18">
        <v>0</v>
      </c>
      <c r="BD7" s="19">
        <v>0</v>
      </c>
      <c r="BE7" s="18">
        <v>0</v>
      </c>
      <c r="BF7" s="18">
        <v>0</v>
      </c>
      <c r="BG7" s="18">
        <v>0</v>
      </c>
      <c r="BH7" s="17">
        <v>0</v>
      </c>
      <c r="BI7" s="18">
        <v>0</v>
      </c>
      <c r="BJ7" s="19">
        <v>0</v>
      </c>
      <c r="BK7" s="20">
        <v>30.3</v>
      </c>
      <c r="BL7" s="20">
        <v>42.42</v>
      </c>
      <c r="BM7" s="20">
        <v>27.27</v>
      </c>
      <c r="BN7" s="23">
        <v>45.16</v>
      </c>
      <c r="BO7" s="20">
        <v>29.03</v>
      </c>
      <c r="BP7" s="21">
        <v>25.81</v>
      </c>
    </row>
    <row r="8" spans="1:68" x14ac:dyDescent="0.2">
      <c r="A8" s="15" t="s">
        <v>16</v>
      </c>
      <c r="B8" s="31" t="s">
        <v>17</v>
      </c>
      <c r="C8" s="23">
        <v>39.58</v>
      </c>
      <c r="D8" s="20">
        <v>44.44</v>
      </c>
      <c r="E8" s="21">
        <v>15.97</v>
      </c>
      <c r="F8" s="23">
        <v>63.39</v>
      </c>
      <c r="G8" s="20">
        <v>25</v>
      </c>
      <c r="H8" s="21">
        <v>11.61</v>
      </c>
      <c r="I8" s="23">
        <v>60.49</v>
      </c>
      <c r="J8" s="20">
        <v>30.73</v>
      </c>
      <c r="K8" s="21">
        <v>8.7799999999999994</v>
      </c>
      <c r="L8" s="23">
        <v>81.25</v>
      </c>
      <c r="M8" s="20">
        <v>18.75</v>
      </c>
      <c r="N8" s="21">
        <v>0</v>
      </c>
      <c r="O8" s="20">
        <v>81.25</v>
      </c>
      <c r="P8" s="20">
        <v>18.75</v>
      </c>
      <c r="Q8" s="20">
        <v>0</v>
      </c>
      <c r="R8" s="23">
        <v>73.08</v>
      </c>
      <c r="S8" s="20">
        <v>26.92</v>
      </c>
      <c r="T8" s="21">
        <v>0</v>
      </c>
      <c r="U8" s="20">
        <v>59.25</v>
      </c>
      <c r="V8" s="20">
        <v>35.71</v>
      </c>
      <c r="W8" s="20">
        <v>4.76</v>
      </c>
      <c r="X8" s="23">
        <v>56.34</v>
      </c>
      <c r="Y8" s="20">
        <v>36.619999999999997</v>
      </c>
      <c r="Z8" s="21">
        <v>7.04</v>
      </c>
      <c r="AA8" s="20">
        <v>57.14</v>
      </c>
      <c r="AB8" s="20">
        <v>34.92</v>
      </c>
      <c r="AC8" s="20">
        <v>7.94</v>
      </c>
      <c r="AD8" s="23">
        <v>56.52</v>
      </c>
      <c r="AE8" s="20">
        <v>34.78</v>
      </c>
      <c r="AF8" s="21">
        <v>8.6999999999999993</v>
      </c>
      <c r="AG8" s="20">
        <v>57.5</v>
      </c>
      <c r="AH8" s="20">
        <v>35</v>
      </c>
      <c r="AI8" s="20">
        <v>7.5</v>
      </c>
      <c r="AJ8" s="23">
        <v>60.15</v>
      </c>
      <c r="AK8" s="20">
        <v>31.58</v>
      </c>
      <c r="AL8" s="21">
        <v>8.27</v>
      </c>
      <c r="AM8" s="20">
        <v>68.069999999999993</v>
      </c>
      <c r="AN8" s="20">
        <v>26.05</v>
      </c>
      <c r="AO8" s="20">
        <v>5.88</v>
      </c>
      <c r="AP8" s="23">
        <v>43.75</v>
      </c>
      <c r="AQ8" s="20">
        <v>56.25</v>
      </c>
      <c r="AR8" s="21">
        <v>0</v>
      </c>
      <c r="AS8" s="20">
        <v>64.81</v>
      </c>
      <c r="AT8" s="20">
        <v>35.19</v>
      </c>
      <c r="AU8" s="20">
        <v>0</v>
      </c>
      <c r="AV8" s="23">
        <v>52.5</v>
      </c>
      <c r="AW8" s="20">
        <v>36.25</v>
      </c>
      <c r="AX8" s="21">
        <v>11.25</v>
      </c>
      <c r="AY8" s="20">
        <v>54.47</v>
      </c>
      <c r="AZ8" s="20">
        <v>39.840000000000003</v>
      </c>
      <c r="BA8" s="20">
        <v>5.69</v>
      </c>
      <c r="BB8" s="23">
        <v>73.81</v>
      </c>
      <c r="BC8" s="20">
        <v>26.19</v>
      </c>
      <c r="BD8" s="21">
        <v>0</v>
      </c>
      <c r="BE8" s="20">
        <v>37.5</v>
      </c>
      <c r="BF8" s="20">
        <v>62.5</v>
      </c>
      <c r="BG8" s="20">
        <v>0</v>
      </c>
      <c r="BH8" s="23">
        <v>51.85</v>
      </c>
      <c r="BI8" s="20">
        <v>44.44</v>
      </c>
      <c r="BJ8" s="21">
        <v>3.7</v>
      </c>
      <c r="BK8" s="20">
        <v>42.42</v>
      </c>
      <c r="BL8" s="20">
        <v>43.94</v>
      </c>
      <c r="BM8" s="20">
        <v>13.64</v>
      </c>
      <c r="BN8" s="23">
        <v>50</v>
      </c>
      <c r="BO8" s="20">
        <v>35</v>
      </c>
      <c r="BP8" s="21">
        <v>15</v>
      </c>
    </row>
    <row r="9" spans="1:68" x14ac:dyDescent="0.2">
      <c r="A9" s="22"/>
      <c r="B9" s="31" t="s">
        <v>18</v>
      </c>
      <c r="C9" s="23">
        <v>50.55</v>
      </c>
      <c r="D9" s="20">
        <v>39.01</v>
      </c>
      <c r="E9" s="21">
        <v>10.44</v>
      </c>
      <c r="F9" s="23">
        <v>66.88</v>
      </c>
      <c r="G9" s="20">
        <v>28.03</v>
      </c>
      <c r="H9" s="21">
        <v>5.0999999999999996</v>
      </c>
      <c r="I9" s="23">
        <v>63.38</v>
      </c>
      <c r="J9" s="20">
        <v>29.58</v>
      </c>
      <c r="K9" s="21">
        <v>7.04</v>
      </c>
      <c r="L9" s="23">
        <v>73.08</v>
      </c>
      <c r="M9" s="20">
        <v>26.92</v>
      </c>
      <c r="N9" s="21">
        <v>0</v>
      </c>
      <c r="O9" s="20">
        <v>73.08</v>
      </c>
      <c r="P9" s="20">
        <v>26.92</v>
      </c>
      <c r="Q9" s="20">
        <v>0</v>
      </c>
      <c r="R9" s="23">
        <v>72.73</v>
      </c>
      <c r="S9" s="20">
        <v>25.76</v>
      </c>
      <c r="T9" s="21">
        <v>1.52</v>
      </c>
      <c r="U9" s="20">
        <v>68.63</v>
      </c>
      <c r="V9" s="20">
        <v>25.49</v>
      </c>
      <c r="W9" s="20">
        <v>5.88</v>
      </c>
      <c r="X9" s="23">
        <v>59.34</v>
      </c>
      <c r="Y9" s="20">
        <v>34.07</v>
      </c>
      <c r="Z9" s="21">
        <v>6.59</v>
      </c>
      <c r="AA9" s="20">
        <v>64.180000000000007</v>
      </c>
      <c r="AB9" s="20">
        <v>31.34</v>
      </c>
      <c r="AC9" s="20">
        <v>4.4800000000000004</v>
      </c>
      <c r="AD9" s="23">
        <v>64.709999999999994</v>
      </c>
      <c r="AE9" s="20">
        <v>32.35</v>
      </c>
      <c r="AF9" s="21">
        <v>2.94</v>
      </c>
      <c r="AG9" s="20">
        <v>68.27</v>
      </c>
      <c r="AH9" s="20">
        <v>25.96</v>
      </c>
      <c r="AI9" s="20">
        <v>5.77</v>
      </c>
      <c r="AJ9" s="23">
        <v>68.569999999999993</v>
      </c>
      <c r="AK9" s="20">
        <v>24.76</v>
      </c>
      <c r="AL9" s="21">
        <v>6.67</v>
      </c>
      <c r="AM9" s="20">
        <v>77.040000000000006</v>
      </c>
      <c r="AN9" s="20">
        <v>20.74</v>
      </c>
      <c r="AO9" s="20">
        <v>2.2200000000000002</v>
      </c>
      <c r="AP9" s="23">
        <v>92.31</v>
      </c>
      <c r="AQ9" s="20">
        <v>7.69</v>
      </c>
      <c r="AR9" s="21">
        <v>0</v>
      </c>
      <c r="AS9" s="20">
        <v>75</v>
      </c>
      <c r="AT9" s="20">
        <v>20.83</v>
      </c>
      <c r="AU9" s="20">
        <v>4.17</v>
      </c>
      <c r="AV9" s="23">
        <v>86.76</v>
      </c>
      <c r="AW9" s="20">
        <v>8.82</v>
      </c>
      <c r="AX9" s="21">
        <v>4.41</v>
      </c>
      <c r="AY9" s="20">
        <v>68.33</v>
      </c>
      <c r="AZ9" s="20">
        <v>26.67</v>
      </c>
      <c r="BA9" s="20">
        <v>5</v>
      </c>
      <c r="BB9" s="23">
        <v>76</v>
      </c>
      <c r="BC9" s="20">
        <v>24</v>
      </c>
      <c r="BD9" s="21">
        <v>0</v>
      </c>
      <c r="BE9" s="20">
        <v>69.23</v>
      </c>
      <c r="BF9" s="20">
        <v>30.77</v>
      </c>
      <c r="BG9" s="20">
        <v>0</v>
      </c>
      <c r="BH9" s="23">
        <v>66.67</v>
      </c>
      <c r="BI9" s="20">
        <v>33.33</v>
      </c>
      <c r="BJ9" s="21">
        <v>0</v>
      </c>
      <c r="BK9" s="20">
        <v>52.7</v>
      </c>
      <c r="BL9" s="20">
        <v>36.49</v>
      </c>
      <c r="BM9" s="20">
        <v>10.81</v>
      </c>
      <c r="BN9" s="23">
        <v>72.34</v>
      </c>
      <c r="BO9" s="20">
        <v>27.66</v>
      </c>
      <c r="BP9" s="21">
        <v>0</v>
      </c>
    </row>
    <row r="10" spans="1:68" x14ac:dyDescent="0.2">
      <c r="A10" s="15" t="s">
        <v>19</v>
      </c>
      <c r="B10" s="31" t="s">
        <v>20</v>
      </c>
      <c r="C10" s="23">
        <v>57.75</v>
      </c>
      <c r="D10" s="20">
        <v>36.9</v>
      </c>
      <c r="E10" s="21">
        <v>5.35</v>
      </c>
      <c r="F10" s="23">
        <v>63.25</v>
      </c>
      <c r="G10" s="20">
        <v>32.53</v>
      </c>
      <c r="H10" s="21">
        <v>4.22</v>
      </c>
      <c r="I10" s="23">
        <v>67.2</v>
      </c>
      <c r="J10" s="20">
        <v>29.1</v>
      </c>
      <c r="K10" s="21">
        <v>3.7</v>
      </c>
      <c r="L10" s="23">
        <v>73.33</v>
      </c>
      <c r="M10" s="20">
        <v>26.67</v>
      </c>
      <c r="N10" s="21">
        <v>0</v>
      </c>
      <c r="O10" s="20">
        <v>65</v>
      </c>
      <c r="P10" s="20">
        <v>35</v>
      </c>
      <c r="Q10" s="20">
        <v>0</v>
      </c>
      <c r="R10" s="23">
        <v>78.75</v>
      </c>
      <c r="S10" s="20">
        <v>21.25</v>
      </c>
      <c r="T10" s="21">
        <v>0</v>
      </c>
      <c r="U10" s="20">
        <v>44.74</v>
      </c>
      <c r="V10" s="20">
        <v>52.63</v>
      </c>
      <c r="W10" s="20">
        <v>2.63</v>
      </c>
      <c r="X10" s="23">
        <v>48.65</v>
      </c>
      <c r="Y10" s="20">
        <v>47.3</v>
      </c>
      <c r="Z10" s="21">
        <v>4.05</v>
      </c>
      <c r="AA10" s="20">
        <v>47.37</v>
      </c>
      <c r="AB10" s="20">
        <v>49.12</v>
      </c>
      <c r="AC10" s="20">
        <v>3.51</v>
      </c>
      <c r="AD10" s="23">
        <v>50</v>
      </c>
      <c r="AE10" s="20">
        <v>46.15</v>
      </c>
      <c r="AF10" s="21">
        <v>3.85</v>
      </c>
      <c r="AG10" s="20">
        <v>66.34</v>
      </c>
      <c r="AH10" s="20">
        <v>28.71</v>
      </c>
      <c r="AI10" s="20">
        <v>4.95</v>
      </c>
      <c r="AJ10" s="23">
        <v>87.23</v>
      </c>
      <c r="AK10" s="20">
        <v>10.64</v>
      </c>
      <c r="AL10" s="21">
        <v>2.13</v>
      </c>
      <c r="AM10" s="20">
        <v>72.66</v>
      </c>
      <c r="AN10" s="20">
        <v>23.74</v>
      </c>
      <c r="AO10" s="20">
        <v>3.6</v>
      </c>
      <c r="AP10" s="23">
        <v>86.36</v>
      </c>
      <c r="AQ10" s="20">
        <v>13.64</v>
      </c>
      <c r="AR10" s="21">
        <v>0</v>
      </c>
      <c r="AS10" s="20">
        <v>75</v>
      </c>
      <c r="AT10" s="20">
        <v>25</v>
      </c>
      <c r="AU10" s="20">
        <v>0</v>
      </c>
      <c r="AV10" s="23">
        <v>63.04</v>
      </c>
      <c r="AW10" s="20">
        <v>34.78</v>
      </c>
      <c r="AX10" s="21">
        <v>2.17</v>
      </c>
      <c r="AY10" s="20">
        <v>59.32</v>
      </c>
      <c r="AZ10" s="20">
        <v>33.9</v>
      </c>
      <c r="BA10" s="20">
        <v>6.78</v>
      </c>
      <c r="BB10" s="23">
        <v>77.08</v>
      </c>
      <c r="BC10" s="20">
        <v>20.83</v>
      </c>
      <c r="BD10" s="21">
        <v>2.08</v>
      </c>
      <c r="BE10" s="20">
        <v>65</v>
      </c>
      <c r="BF10" s="20">
        <v>35</v>
      </c>
      <c r="BG10" s="20">
        <v>0</v>
      </c>
      <c r="BH10" s="23">
        <v>65.62</v>
      </c>
      <c r="BI10" s="20">
        <v>34.380000000000003</v>
      </c>
      <c r="BJ10" s="21">
        <v>0</v>
      </c>
      <c r="BK10" s="20">
        <v>53.19</v>
      </c>
      <c r="BL10" s="20">
        <v>42.55</v>
      </c>
      <c r="BM10" s="20">
        <v>4.26</v>
      </c>
      <c r="BN10" s="23">
        <v>44.62</v>
      </c>
      <c r="BO10" s="20">
        <v>46.15</v>
      </c>
      <c r="BP10" s="21">
        <v>9.23</v>
      </c>
    </row>
    <row r="11" spans="1:68" x14ac:dyDescent="0.2">
      <c r="A11" s="22"/>
      <c r="B11" s="31" t="s">
        <v>21</v>
      </c>
      <c r="C11" s="23">
        <f>(42.86+59.43)/2</f>
        <v>51.144999999999996</v>
      </c>
      <c r="D11" s="20">
        <f>(57.14+32)/2</f>
        <v>44.57</v>
      </c>
      <c r="E11" s="21">
        <f>(0+8.57)/2</f>
        <v>4.2850000000000001</v>
      </c>
      <c r="F11" s="23">
        <f>(71.43+66.67)/2</f>
        <v>69.050000000000011</v>
      </c>
      <c r="G11" s="20">
        <f>(28.57+28.74)/2</f>
        <v>28.655000000000001</v>
      </c>
      <c r="H11" s="21">
        <f>4.6/2</f>
        <v>2.2999999999999998</v>
      </c>
      <c r="I11" s="23">
        <f>(100+58.56)/2</f>
        <v>79.28</v>
      </c>
      <c r="J11" s="20">
        <f>29.28/2</f>
        <v>14.64</v>
      </c>
      <c r="K11" s="21">
        <f>12.15/2</f>
        <v>6.0750000000000002</v>
      </c>
      <c r="L11" s="23">
        <f>(28.57+73.17)/2</f>
        <v>50.870000000000005</v>
      </c>
      <c r="M11" s="20">
        <f>(71.43+24.39)/2</f>
        <v>47.910000000000004</v>
      </c>
      <c r="N11" s="21">
        <f>2.44/2</f>
        <v>1.22</v>
      </c>
      <c r="O11" s="20">
        <v>60</v>
      </c>
      <c r="P11" s="20">
        <v>36</v>
      </c>
      <c r="Q11" s="20">
        <v>4</v>
      </c>
      <c r="R11" s="23">
        <v>50.82</v>
      </c>
      <c r="S11" s="20">
        <v>42.62</v>
      </c>
      <c r="T11" s="21">
        <v>6.56</v>
      </c>
      <c r="U11" s="20">
        <v>51.52</v>
      </c>
      <c r="V11" s="20">
        <v>39.39</v>
      </c>
      <c r="W11" s="20">
        <v>9.0299999999999994</v>
      </c>
      <c r="X11" s="23">
        <v>58.46</v>
      </c>
      <c r="Y11" s="20">
        <v>36.92</v>
      </c>
      <c r="Z11" s="21">
        <v>4.62</v>
      </c>
      <c r="AA11" s="20">
        <v>47.22</v>
      </c>
      <c r="AB11" s="20">
        <v>41.67</v>
      </c>
      <c r="AC11" s="20">
        <v>11.11</v>
      </c>
      <c r="AD11" s="23">
        <v>51.52</v>
      </c>
      <c r="AE11" s="20">
        <v>39.39</v>
      </c>
      <c r="AF11" s="21">
        <v>9.09</v>
      </c>
      <c r="AG11" s="20">
        <f>(63.64+74.47)/2</f>
        <v>69.055000000000007</v>
      </c>
      <c r="AH11" s="20">
        <f>(36.36+17.02)/2</f>
        <v>26.689999999999998</v>
      </c>
      <c r="AI11" s="20">
        <f>8.51/2</f>
        <v>4.2549999999999999</v>
      </c>
      <c r="AJ11" s="23">
        <v>56.44</v>
      </c>
      <c r="AK11" s="20">
        <v>33.659999999999997</v>
      </c>
      <c r="AL11" s="21">
        <v>9.9</v>
      </c>
      <c r="AM11" s="20">
        <f>(81.82+70.07)/2</f>
        <v>75.944999999999993</v>
      </c>
      <c r="AN11" s="20">
        <f>(18.18+24.82)/2</f>
        <v>21.5</v>
      </c>
      <c r="AO11" s="20">
        <f>5.11/2</f>
        <v>2.5550000000000002</v>
      </c>
      <c r="AP11" s="23">
        <v>56</v>
      </c>
      <c r="AQ11" s="20">
        <v>40</v>
      </c>
      <c r="AR11" s="21">
        <v>4</v>
      </c>
      <c r="AS11" s="20">
        <v>67.44</v>
      </c>
      <c r="AT11" s="20">
        <v>32.56</v>
      </c>
      <c r="AU11" s="20">
        <v>0</v>
      </c>
      <c r="AV11" s="23">
        <v>57.14</v>
      </c>
      <c r="AW11" s="20">
        <v>36.26</v>
      </c>
      <c r="AX11" s="21">
        <v>6.59</v>
      </c>
      <c r="AY11" s="20">
        <v>62.83</v>
      </c>
      <c r="AZ11" s="20">
        <v>33.630000000000003</v>
      </c>
      <c r="BA11" s="20">
        <v>3.54</v>
      </c>
      <c r="BB11" s="23">
        <f>(100+72.22)/2</f>
        <v>86.11</v>
      </c>
      <c r="BC11" s="20">
        <f>25.93/2</f>
        <v>12.965</v>
      </c>
      <c r="BD11" s="21">
        <f>1.85/2</f>
        <v>0.92500000000000004</v>
      </c>
      <c r="BE11" s="20">
        <v>60</v>
      </c>
      <c r="BF11" s="20">
        <v>40</v>
      </c>
      <c r="BG11" s="20">
        <v>0</v>
      </c>
      <c r="BH11" s="23">
        <v>62.16</v>
      </c>
      <c r="BI11" s="20">
        <v>35.14</v>
      </c>
      <c r="BJ11" s="21">
        <v>2.7</v>
      </c>
      <c r="BK11" s="20">
        <v>57.14</v>
      </c>
      <c r="BL11" s="20">
        <v>35.06</v>
      </c>
      <c r="BM11" s="20">
        <v>7.79</v>
      </c>
      <c r="BN11" s="23">
        <v>52.17</v>
      </c>
      <c r="BO11" s="20">
        <v>39.130000000000003</v>
      </c>
      <c r="BP11" s="21">
        <v>8.6999999999999993</v>
      </c>
    </row>
    <row r="12" spans="1:68" x14ac:dyDescent="0.2">
      <c r="A12" s="15" t="s">
        <v>22</v>
      </c>
      <c r="B12" s="31" t="s">
        <v>23</v>
      </c>
      <c r="C12" s="23">
        <v>55.2</v>
      </c>
      <c r="D12" s="20">
        <v>36.799999999999997</v>
      </c>
      <c r="E12" s="21">
        <v>8</v>
      </c>
      <c r="F12" s="23">
        <v>67.349999999999994</v>
      </c>
      <c r="G12" s="20">
        <v>25.51</v>
      </c>
      <c r="H12" s="21">
        <v>7.14</v>
      </c>
      <c r="I12" s="23">
        <v>56</v>
      </c>
      <c r="J12" s="20">
        <v>28</v>
      </c>
      <c r="K12" s="21">
        <v>16</v>
      </c>
      <c r="L12" s="23">
        <v>79.41</v>
      </c>
      <c r="M12" s="20">
        <v>17.649999999999999</v>
      </c>
      <c r="N12" s="21">
        <v>2.94</v>
      </c>
      <c r="O12" s="20">
        <v>80.77</v>
      </c>
      <c r="P12" s="20">
        <v>15.38</v>
      </c>
      <c r="Q12" s="20">
        <v>3.85</v>
      </c>
      <c r="R12" s="23">
        <v>76.27</v>
      </c>
      <c r="S12" s="20">
        <v>18.64</v>
      </c>
      <c r="T12" s="21">
        <v>5.08</v>
      </c>
      <c r="U12" s="20">
        <v>45.65</v>
      </c>
      <c r="V12" s="20">
        <v>50</v>
      </c>
      <c r="W12" s="20">
        <v>4.3499999999999996</v>
      </c>
      <c r="X12" s="23">
        <v>67.09</v>
      </c>
      <c r="Y12" s="20">
        <v>30.38</v>
      </c>
      <c r="Z12" s="21">
        <v>2.5299999999999998</v>
      </c>
      <c r="AA12" s="20">
        <v>44.26</v>
      </c>
      <c r="AB12" s="20">
        <v>50.82</v>
      </c>
      <c r="AC12" s="20">
        <v>4.92</v>
      </c>
      <c r="AD12" s="23">
        <v>61.76</v>
      </c>
      <c r="AE12" s="20">
        <v>32.35</v>
      </c>
      <c r="AF12" s="21">
        <v>5.88</v>
      </c>
      <c r="AG12" s="20">
        <v>65.52</v>
      </c>
      <c r="AH12" s="20">
        <v>29.89</v>
      </c>
      <c r="AI12" s="20">
        <v>4.5999999999999996</v>
      </c>
      <c r="AJ12" s="23">
        <v>60.32</v>
      </c>
      <c r="AK12" s="20">
        <v>33.33</v>
      </c>
      <c r="AL12" s="21">
        <v>6.35</v>
      </c>
      <c r="AM12" s="20">
        <v>70.5</v>
      </c>
      <c r="AN12" s="20">
        <v>28.16</v>
      </c>
      <c r="AO12" s="20">
        <v>1.44</v>
      </c>
      <c r="AP12" s="23">
        <v>73.08</v>
      </c>
      <c r="AQ12" s="20">
        <v>26.92</v>
      </c>
      <c r="AR12" s="21">
        <v>0</v>
      </c>
      <c r="AS12" s="20">
        <v>73.08</v>
      </c>
      <c r="AT12" s="20">
        <v>23.08</v>
      </c>
      <c r="AU12" s="20">
        <v>3.85</v>
      </c>
      <c r="AV12" s="23">
        <v>48.15</v>
      </c>
      <c r="AW12" s="20">
        <v>43.21</v>
      </c>
      <c r="AX12" s="21">
        <v>8.64</v>
      </c>
      <c r="AY12" s="20">
        <v>49.53</v>
      </c>
      <c r="AZ12" s="20">
        <v>41.12</v>
      </c>
      <c r="BA12" s="20">
        <v>9.35</v>
      </c>
      <c r="BB12" s="23">
        <v>86.21</v>
      </c>
      <c r="BC12" s="20">
        <v>13.79</v>
      </c>
      <c r="BD12" s="21">
        <v>0</v>
      </c>
      <c r="BE12" s="20">
        <v>88.46</v>
      </c>
      <c r="BF12" s="20">
        <v>11.54</v>
      </c>
      <c r="BG12" s="20">
        <v>0</v>
      </c>
      <c r="BH12" s="23">
        <v>83.78</v>
      </c>
      <c r="BI12" s="20">
        <v>10.81</v>
      </c>
      <c r="BJ12" s="21">
        <v>5.41</v>
      </c>
      <c r="BK12" s="20">
        <v>66.67</v>
      </c>
      <c r="BL12" s="20">
        <v>28</v>
      </c>
      <c r="BM12" s="20">
        <v>5.33</v>
      </c>
      <c r="BN12" s="23">
        <v>81.400000000000006</v>
      </c>
      <c r="BO12" s="20">
        <v>13.95</v>
      </c>
      <c r="BP12" s="21">
        <v>4.6500000000000004</v>
      </c>
    </row>
    <row r="13" spans="1:68" x14ac:dyDescent="0.2">
      <c r="A13" s="22"/>
      <c r="B13" s="31" t="s">
        <v>24</v>
      </c>
      <c r="C13" s="23">
        <v>58.29</v>
      </c>
      <c r="D13" s="20">
        <v>30.29</v>
      </c>
      <c r="E13" s="21">
        <v>11.43</v>
      </c>
      <c r="F13" s="23">
        <v>67.739999999999995</v>
      </c>
      <c r="G13" s="20">
        <v>24.19</v>
      </c>
      <c r="H13" s="21">
        <v>8.06</v>
      </c>
      <c r="I13" s="23">
        <v>77.7</v>
      </c>
      <c r="J13" s="20">
        <v>19.59</v>
      </c>
      <c r="K13" s="21">
        <v>2.7</v>
      </c>
      <c r="L13" s="23">
        <v>90.91</v>
      </c>
      <c r="M13" s="20">
        <v>9.09</v>
      </c>
      <c r="N13" s="21">
        <v>0</v>
      </c>
      <c r="O13" s="20">
        <v>91.67</v>
      </c>
      <c r="P13" s="20">
        <v>8.33</v>
      </c>
      <c r="Q13" s="20">
        <v>0</v>
      </c>
      <c r="R13" s="23">
        <v>83.33</v>
      </c>
      <c r="S13" s="20">
        <v>10.42</v>
      </c>
      <c r="T13" s="21">
        <v>6.25</v>
      </c>
      <c r="U13" s="20">
        <v>62.96</v>
      </c>
      <c r="V13" s="20">
        <v>29.63</v>
      </c>
      <c r="W13" s="20">
        <v>7.41</v>
      </c>
      <c r="X13" s="23">
        <v>60</v>
      </c>
      <c r="Y13" s="20">
        <v>33.33</v>
      </c>
      <c r="Z13" s="21">
        <v>6.67</v>
      </c>
      <c r="AA13" s="20">
        <v>48.08</v>
      </c>
      <c r="AB13" s="20">
        <v>44.23</v>
      </c>
      <c r="AC13" s="20">
        <v>7.69</v>
      </c>
      <c r="AD13" s="23">
        <v>62.5</v>
      </c>
      <c r="AE13" s="20">
        <v>31.25</v>
      </c>
      <c r="AF13" s="21">
        <v>6.25</v>
      </c>
      <c r="AG13" s="20">
        <v>72.73</v>
      </c>
      <c r="AH13" s="20">
        <v>24.24</v>
      </c>
      <c r="AI13" s="20">
        <v>3.03</v>
      </c>
      <c r="AJ13" s="23">
        <v>66.25</v>
      </c>
      <c r="AK13" s="20">
        <v>23.75</v>
      </c>
      <c r="AL13" s="21">
        <v>10</v>
      </c>
      <c r="AM13" s="20">
        <v>69.64</v>
      </c>
      <c r="AN13" s="20">
        <v>22.32</v>
      </c>
      <c r="AO13" s="20">
        <v>8.0399999999999991</v>
      </c>
      <c r="AP13" s="23">
        <v>75</v>
      </c>
      <c r="AQ13" s="20">
        <v>25</v>
      </c>
      <c r="AR13" s="21">
        <v>0</v>
      </c>
      <c r="AS13" s="20">
        <v>54.17</v>
      </c>
      <c r="AT13" s="20">
        <v>41.67</v>
      </c>
      <c r="AU13" s="20">
        <v>4.17</v>
      </c>
      <c r="AV13" s="23">
        <v>41.51</v>
      </c>
      <c r="AW13" s="20">
        <v>43.4</v>
      </c>
      <c r="AX13" s="21">
        <v>15.09</v>
      </c>
      <c r="AY13" s="20">
        <v>50.68</v>
      </c>
      <c r="AZ13" s="20">
        <v>32.880000000000003</v>
      </c>
      <c r="BA13" s="20">
        <v>16.440000000000001</v>
      </c>
      <c r="BB13" s="23">
        <v>79.41</v>
      </c>
      <c r="BC13" s="20">
        <v>20.59</v>
      </c>
      <c r="BD13" s="21">
        <v>0</v>
      </c>
      <c r="BE13" s="20">
        <v>83.33</v>
      </c>
      <c r="BF13" s="20">
        <v>16.670000000000002</v>
      </c>
      <c r="BG13" s="20">
        <v>0</v>
      </c>
      <c r="BH13" s="23">
        <v>78.95</v>
      </c>
      <c r="BI13" s="20">
        <v>21.05</v>
      </c>
      <c r="BJ13" s="21">
        <v>0</v>
      </c>
      <c r="BK13" s="20">
        <v>80.36</v>
      </c>
      <c r="BL13" s="20">
        <v>12.5</v>
      </c>
      <c r="BM13" s="20">
        <v>7.14</v>
      </c>
      <c r="BN13" s="23">
        <v>80.650000000000006</v>
      </c>
      <c r="BO13" s="20">
        <v>12.9</v>
      </c>
      <c r="BP13" s="21">
        <v>6.45</v>
      </c>
    </row>
    <row r="14" spans="1:68" x14ac:dyDescent="0.2">
      <c r="A14" s="15" t="s">
        <v>26</v>
      </c>
      <c r="B14" s="31" t="s">
        <v>27</v>
      </c>
      <c r="C14" s="23">
        <v>63.8</v>
      </c>
      <c r="D14" s="20">
        <v>26.99</v>
      </c>
      <c r="E14" s="21">
        <v>9.1999999999999993</v>
      </c>
      <c r="F14" s="23">
        <v>72.73</v>
      </c>
      <c r="G14" s="20">
        <v>20.86</v>
      </c>
      <c r="H14" s="21">
        <v>6.42</v>
      </c>
      <c r="I14" s="23">
        <v>68.42</v>
      </c>
      <c r="J14" s="20">
        <v>23.31</v>
      </c>
      <c r="K14" s="21">
        <v>8.27</v>
      </c>
      <c r="L14" s="23">
        <v>80.77</v>
      </c>
      <c r="M14" s="20">
        <v>15.38</v>
      </c>
      <c r="N14" s="21">
        <v>3.85</v>
      </c>
      <c r="O14" s="20">
        <v>78.260000000000005</v>
      </c>
      <c r="P14" s="20">
        <v>21.74</v>
      </c>
      <c r="Q14" s="20">
        <v>0</v>
      </c>
      <c r="R14" s="23">
        <v>78.849999999999994</v>
      </c>
      <c r="S14" s="20">
        <v>21.15</v>
      </c>
      <c r="T14" s="21">
        <v>0</v>
      </c>
      <c r="U14" s="20">
        <v>46.43</v>
      </c>
      <c r="V14" s="20">
        <v>53.57</v>
      </c>
      <c r="W14" s="20">
        <v>0</v>
      </c>
      <c r="X14" s="23">
        <v>56.14</v>
      </c>
      <c r="Y14" s="20">
        <v>36.840000000000003</v>
      </c>
      <c r="Z14" s="21">
        <v>7.02</v>
      </c>
      <c r="AA14" s="20">
        <v>46.67</v>
      </c>
      <c r="AB14" s="20">
        <v>53.33</v>
      </c>
      <c r="AC14" s="20">
        <v>0</v>
      </c>
      <c r="AD14" s="23">
        <v>46.43</v>
      </c>
      <c r="AE14" s="20">
        <v>53.57</v>
      </c>
      <c r="AF14" s="21">
        <v>0</v>
      </c>
      <c r="AG14" s="20">
        <v>72</v>
      </c>
      <c r="AH14" s="20">
        <v>16</v>
      </c>
      <c r="AI14" s="20">
        <v>12</v>
      </c>
      <c r="AJ14" s="23">
        <v>76.47</v>
      </c>
      <c r="AK14" s="20">
        <v>17.649999999999999</v>
      </c>
      <c r="AL14" s="21">
        <v>5.88</v>
      </c>
      <c r="AM14" s="20">
        <v>75.64</v>
      </c>
      <c r="AN14" s="20">
        <v>17.95</v>
      </c>
      <c r="AO14" s="20">
        <v>6.41</v>
      </c>
      <c r="AP14" s="23">
        <v>95.65</v>
      </c>
      <c r="AQ14" s="20">
        <v>4.3499999999999996</v>
      </c>
      <c r="AR14" s="21">
        <v>0</v>
      </c>
      <c r="AS14" s="20">
        <v>95.65</v>
      </c>
      <c r="AT14" s="20">
        <v>4.3499999999999996</v>
      </c>
      <c r="AU14" s="20">
        <v>0</v>
      </c>
      <c r="AV14" s="23">
        <v>76.92</v>
      </c>
      <c r="AW14" s="20">
        <v>19.23</v>
      </c>
      <c r="AX14" s="21">
        <v>3.85</v>
      </c>
      <c r="AY14" s="20">
        <v>65.790000000000006</v>
      </c>
      <c r="AZ14" s="20">
        <v>25</v>
      </c>
      <c r="BA14" s="20">
        <v>9.2100000000000009</v>
      </c>
      <c r="BB14" s="23">
        <v>69.23</v>
      </c>
      <c r="BC14" s="20">
        <v>30.77</v>
      </c>
      <c r="BD14" s="21">
        <v>0</v>
      </c>
      <c r="BE14" s="20">
        <v>65.22</v>
      </c>
      <c r="BF14" s="20">
        <v>34.78</v>
      </c>
      <c r="BG14" s="20">
        <v>0</v>
      </c>
      <c r="BH14" s="23">
        <v>60</v>
      </c>
      <c r="BI14" s="20">
        <v>40</v>
      </c>
      <c r="BJ14" s="21">
        <v>0</v>
      </c>
      <c r="BK14" s="20">
        <v>65.569999999999993</v>
      </c>
      <c r="BL14" s="20">
        <v>31.15</v>
      </c>
      <c r="BM14" s="20">
        <v>3.28</v>
      </c>
      <c r="BN14" s="23">
        <v>64.44</v>
      </c>
      <c r="BO14" s="20">
        <v>33.33</v>
      </c>
      <c r="BP14" s="21">
        <v>2.2200000000000002</v>
      </c>
    </row>
    <row r="15" spans="1:68" x14ac:dyDescent="0.2">
      <c r="A15" s="24"/>
      <c r="B15" s="31" t="s">
        <v>28</v>
      </c>
      <c r="C15" s="23">
        <v>47.3</v>
      </c>
      <c r="D15" s="20">
        <v>33.11</v>
      </c>
      <c r="E15" s="21">
        <v>19.59</v>
      </c>
      <c r="F15" s="23">
        <v>36.19</v>
      </c>
      <c r="G15" s="20">
        <v>38.1</v>
      </c>
      <c r="H15" s="21">
        <v>25.71</v>
      </c>
      <c r="I15" s="23">
        <v>70.760000000000005</v>
      </c>
      <c r="J15" s="20">
        <v>16.37</v>
      </c>
      <c r="K15" s="21">
        <v>12.87</v>
      </c>
      <c r="L15" s="23">
        <v>61.11</v>
      </c>
      <c r="M15" s="20">
        <v>33.33</v>
      </c>
      <c r="N15" s="21">
        <v>5.56</v>
      </c>
      <c r="O15" s="20">
        <v>77.78</v>
      </c>
      <c r="P15" s="20">
        <v>22.22</v>
      </c>
      <c r="Q15" s="20">
        <v>0</v>
      </c>
      <c r="R15" s="23">
        <v>60</v>
      </c>
      <c r="S15" s="20">
        <v>33.33</v>
      </c>
      <c r="T15" s="21">
        <v>6.67</v>
      </c>
      <c r="U15" s="20">
        <v>53.33</v>
      </c>
      <c r="V15" s="20">
        <v>33.33</v>
      </c>
      <c r="W15" s="20">
        <v>13.33</v>
      </c>
      <c r="X15" s="23">
        <v>72.06</v>
      </c>
      <c r="Y15" s="20">
        <v>23.53</v>
      </c>
      <c r="Z15" s="21">
        <v>4.41</v>
      </c>
      <c r="AA15" s="20">
        <v>60</v>
      </c>
      <c r="AB15" s="20">
        <v>38.46</v>
      </c>
      <c r="AC15" s="20">
        <v>1.54</v>
      </c>
      <c r="AD15" s="23">
        <v>59.26</v>
      </c>
      <c r="AE15" s="20">
        <v>37.04</v>
      </c>
      <c r="AF15" s="21">
        <v>3.7</v>
      </c>
      <c r="AG15" s="20">
        <v>63.89</v>
      </c>
      <c r="AH15" s="20">
        <v>20.83</v>
      </c>
      <c r="AI15" s="20">
        <v>15.28</v>
      </c>
      <c r="AJ15" s="23">
        <v>67.47</v>
      </c>
      <c r="AK15" s="20">
        <v>22.89</v>
      </c>
      <c r="AL15" s="21">
        <v>9.64</v>
      </c>
      <c r="AM15" s="20">
        <v>63.33</v>
      </c>
      <c r="AN15" s="20">
        <v>28.33</v>
      </c>
      <c r="AO15" s="20">
        <v>8.33</v>
      </c>
      <c r="AP15" s="23">
        <v>94.12</v>
      </c>
      <c r="AQ15" s="20">
        <v>5.88</v>
      </c>
      <c r="AR15" s="21">
        <v>0</v>
      </c>
      <c r="AS15" s="20">
        <v>68.75</v>
      </c>
      <c r="AT15" s="20">
        <v>28.12</v>
      </c>
      <c r="AU15" s="20">
        <v>3.12</v>
      </c>
      <c r="AV15" s="23">
        <v>54.93</v>
      </c>
      <c r="AW15" s="20">
        <v>36.619999999999997</v>
      </c>
      <c r="AX15" s="21">
        <v>8.4499999999999993</v>
      </c>
      <c r="AY15" s="20">
        <v>71.430000000000007</v>
      </c>
      <c r="AZ15" s="20">
        <v>17.86</v>
      </c>
      <c r="BA15" s="20">
        <v>10.71</v>
      </c>
      <c r="BB15" s="23">
        <v>74.42</v>
      </c>
      <c r="BC15" s="20">
        <v>25.58</v>
      </c>
      <c r="BD15" s="21">
        <v>0</v>
      </c>
      <c r="BE15" s="20">
        <v>82.35</v>
      </c>
      <c r="BF15" s="20">
        <v>17.649999999999999</v>
      </c>
      <c r="BG15" s="20">
        <v>0</v>
      </c>
      <c r="BH15" s="23">
        <v>79.31</v>
      </c>
      <c r="BI15" s="20">
        <v>17.239999999999998</v>
      </c>
      <c r="BJ15" s="21">
        <v>3.45</v>
      </c>
      <c r="BK15" s="20">
        <v>64.290000000000006</v>
      </c>
      <c r="BL15" s="20">
        <v>20</v>
      </c>
      <c r="BM15" s="20">
        <v>15.71</v>
      </c>
      <c r="BN15" s="23">
        <v>48.89</v>
      </c>
      <c r="BO15" s="20">
        <v>33.33</v>
      </c>
      <c r="BP15" s="21">
        <v>17.78</v>
      </c>
    </row>
    <row r="16" spans="1:68" x14ac:dyDescent="0.2">
      <c r="A16" s="15" t="s">
        <v>29</v>
      </c>
      <c r="B16" s="16" t="s">
        <v>30</v>
      </c>
      <c r="C16" s="23">
        <v>57.72</v>
      </c>
      <c r="D16" s="20">
        <v>34.96</v>
      </c>
      <c r="E16" s="20">
        <v>7.32</v>
      </c>
      <c r="F16" s="23">
        <v>46.15</v>
      </c>
      <c r="G16" s="20">
        <v>48.72</v>
      </c>
      <c r="H16" s="21">
        <v>5.13</v>
      </c>
      <c r="I16" s="26">
        <v>64.099999999999994</v>
      </c>
      <c r="J16" s="27">
        <v>24.79</v>
      </c>
      <c r="K16" s="28">
        <v>11.11</v>
      </c>
      <c r="L16" s="27">
        <v>75.86</v>
      </c>
      <c r="M16" s="27">
        <v>24.14</v>
      </c>
      <c r="N16" s="28">
        <v>0</v>
      </c>
      <c r="O16" s="20">
        <v>68.75</v>
      </c>
      <c r="P16" s="20">
        <v>31.25</v>
      </c>
      <c r="Q16" s="20">
        <v>0</v>
      </c>
      <c r="R16" s="23">
        <v>63.04</v>
      </c>
      <c r="S16" s="20">
        <v>32.61</v>
      </c>
      <c r="T16" s="21">
        <v>4.3499999999999996</v>
      </c>
      <c r="U16" s="20">
        <v>52</v>
      </c>
      <c r="V16" s="20">
        <v>44</v>
      </c>
      <c r="W16" s="20">
        <v>4</v>
      </c>
      <c r="X16" s="23">
        <v>61.02</v>
      </c>
      <c r="Y16" s="20">
        <v>33.9</v>
      </c>
      <c r="Z16" s="21">
        <v>5.08</v>
      </c>
      <c r="AA16" s="20">
        <v>51.85</v>
      </c>
      <c r="AB16" s="20">
        <v>40.74</v>
      </c>
      <c r="AC16" s="20">
        <v>7.41</v>
      </c>
      <c r="AD16" s="23">
        <v>52</v>
      </c>
      <c r="AE16" s="20">
        <v>44</v>
      </c>
      <c r="AF16" s="21">
        <v>4</v>
      </c>
      <c r="AG16" s="20">
        <v>70.73</v>
      </c>
      <c r="AH16" s="20">
        <v>26.83</v>
      </c>
      <c r="AI16" s="20">
        <v>2.44</v>
      </c>
      <c r="AJ16" s="23">
        <v>81.25</v>
      </c>
      <c r="AK16" s="20">
        <v>15.62</v>
      </c>
      <c r="AL16" s="21">
        <v>3.12</v>
      </c>
      <c r="AM16" s="20">
        <v>68.569999999999993</v>
      </c>
      <c r="AN16" s="20">
        <v>26.67</v>
      </c>
      <c r="AO16" s="20">
        <v>4.76</v>
      </c>
      <c r="AP16" s="23">
        <v>81.25</v>
      </c>
      <c r="AQ16" s="20">
        <v>18.75</v>
      </c>
      <c r="AR16" s="21">
        <v>0</v>
      </c>
      <c r="AS16" s="20">
        <v>81.25</v>
      </c>
      <c r="AT16" s="20">
        <v>18.75</v>
      </c>
      <c r="AU16" s="20">
        <v>0</v>
      </c>
      <c r="AV16" s="23">
        <v>64.81</v>
      </c>
      <c r="AW16" s="20">
        <v>27.78</v>
      </c>
      <c r="AX16" s="21">
        <v>7.41</v>
      </c>
      <c r="AY16" s="20">
        <v>74.44</v>
      </c>
      <c r="AZ16" s="20">
        <v>18.89</v>
      </c>
      <c r="BA16" s="20">
        <v>6.67</v>
      </c>
      <c r="BB16" s="23">
        <v>75.680000000000007</v>
      </c>
      <c r="BC16" s="20">
        <v>21.62</v>
      </c>
      <c r="BD16" s="21">
        <v>2.7</v>
      </c>
      <c r="BE16" s="20">
        <v>68.75</v>
      </c>
      <c r="BF16" s="20">
        <v>31.25</v>
      </c>
      <c r="BG16" s="20">
        <v>0</v>
      </c>
      <c r="BH16" s="23">
        <v>73.08</v>
      </c>
      <c r="BI16" s="20">
        <v>26.92</v>
      </c>
      <c r="BJ16" s="21">
        <v>0</v>
      </c>
      <c r="BK16" s="20">
        <v>51.92</v>
      </c>
      <c r="BL16" s="20">
        <v>36.54</v>
      </c>
      <c r="BM16" s="20">
        <v>11.54</v>
      </c>
      <c r="BN16" s="23">
        <v>56.25</v>
      </c>
      <c r="BO16" s="20">
        <v>28.12</v>
      </c>
      <c r="BP16" s="21">
        <v>15.62</v>
      </c>
    </row>
    <row r="17" spans="1:68" s="30" customFormat="1" x14ac:dyDescent="0.2">
      <c r="A17" s="24"/>
      <c r="B17" s="16" t="s">
        <v>31</v>
      </c>
      <c r="C17" s="43">
        <v>54.89</v>
      </c>
      <c r="D17" s="40">
        <v>32.07</v>
      </c>
      <c r="E17" s="40">
        <v>13.04</v>
      </c>
      <c r="F17" s="43">
        <v>57.51</v>
      </c>
      <c r="G17" s="40">
        <v>29.61</v>
      </c>
      <c r="H17" s="44">
        <v>12.88</v>
      </c>
      <c r="I17" s="57">
        <v>69.02</v>
      </c>
      <c r="J17" s="50">
        <v>16.850000000000001</v>
      </c>
      <c r="K17" s="58">
        <v>14.13</v>
      </c>
      <c r="L17" s="50">
        <v>65.22</v>
      </c>
      <c r="M17" s="50">
        <v>26.09</v>
      </c>
      <c r="N17" s="58">
        <v>8.6999999999999993</v>
      </c>
      <c r="O17" s="40">
        <v>65.38</v>
      </c>
      <c r="P17" s="40">
        <v>30.77</v>
      </c>
      <c r="Q17" s="40">
        <v>3.85</v>
      </c>
      <c r="R17" s="43">
        <v>50.75</v>
      </c>
      <c r="S17" s="40">
        <v>41.79</v>
      </c>
      <c r="T17" s="44">
        <v>7.46</v>
      </c>
      <c r="U17" s="40">
        <v>68.52</v>
      </c>
      <c r="V17" s="40">
        <v>22.22</v>
      </c>
      <c r="W17" s="40">
        <v>9.26</v>
      </c>
      <c r="X17" s="43">
        <v>63.46</v>
      </c>
      <c r="Y17" s="40">
        <v>26.92</v>
      </c>
      <c r="Z17" s="44">
        <v>9.6199999999999992</v>
      </c>
      <c r="AA17" s="40">
        <v>61.04</v>
      </c>
      <c r="AB17" s="40">
        <v>28.57</v>
      </c>
      <c r="AC17" s="40">
        <v>10.39</v>
      </c>
      <c r="AD17" s="43">
        <v>70.59</v>
      </c>
      <c r="AE17" s="40">
        <v>26.47</v>
      </c>
      <c r="AF17" s="44">
        <v>2.94</v>
      </c>
      <c r="AG17" s="40">
        <v>72.17</v>
      </c>
      <c r="AH17" s="40">
        <v>13.91</v>
      </c>
      <c r="AI17" s="40">
        <v>13.91</v>
      </c>
      <c r="AJ17" s="43">
        <v>72.53</v>
      </c>
      <c r="AK17" s="40">
        <v>15.38</v>
      </c>
      <c r="AL17" s="44">
        <v>12.09</v>
      </c>
      <c r="AM17" s="40">
        <v>65.22</v>
      </c>
      <c r="AN17" s="40">
        <v>21.74</v>
      </c>
      <c r="AO17" s="40">
        <v>13.04</v>
      </c>
      <c r="AP17" s="43">
        <v>84.62</v>
      </c>
      <c r="AQ17" s="40">
        <v>11.54</v>
      </c>
      <c r="AR17" s="44">
        <v>3.85</v>
      </c>
      <c r="AS17" s="40">
        <v>69.23</v>
      </c>
      <c r="AT17" s="40">
        <v>23.08</v>
      </c>
      <c r="AU17" s="40">
        <v>7.69</v>
      </c>
      <c r="AV17" s="43">
        <v>57.61</v>
      </c>
      <c r="AW17" s="40">
        <v>29.35</v>
      </c>
      <c r="AX17" s="44">
        <v>13.04</v>
      </c>
      <c r="AY17" s="40">
        <v>76.19</v>
      </c>
      <c r="AZ17" s="40">
        <v>15.48</v>
      </c>
      <c r="BA17" s="40">
        <v>8.33</v>
      </c>
      <c r="BB17" s="43">
        <v>81.13</v>
      </c>
      <c r="BC17" s="40">
        <v>18.87</v>
      </c>
      <c r="BD17" s="44">
        <v>0</v>
      </c>
      <c r="BE17" s="40">
        <v>71.739999999999995</v>
      </c>
      <c r="BF17" s="40">
        <v>18.48</v>
      </c>
      <c r="BG17" s="40">
        <v>9.7799999999999994</v>
      </c>
      <c r="BH17" s="43">
        <v>72.97</v>
      </c>
      <c r="BI17" s="40">
        <v>24.32</v>
      </c>
      <c r="BJ17" s="44">
        <v>2.7</v>
      </c>
      <c r="BK17" s="40">
        <v>66.67</v>
      </c>
      <c r="BL17" s="40">
        <v>19.75</v>
      </c>
      <c r="BM17" s="40">
        <v>13.58</v>
      </c>
      <c r="BN17" s="43">
        <v>46.3</v>
      </c>
      <c r="BO17" s="40">
        <v>33.33</v>
      </c>
      <c r="BP17" s="44">
        <v>20.37</v>
      </c>
    </row>
    <row r="18" spans="1:68" x14ac:dyDescent="0.2">
      <c r="A18" s="15" t="s">
        <v>32</v>
      </c>
      <c r="B18" s="16" t="s">
        <v>33</v>
      </c>
      <c r="C18" s="23">
        <v>64.91</v>
      </c>
      <c r="D18" s="20">
        <v>21.64</v>
      </c>
      <c r="E18" s="21">
        <v>13.45</v>
      </c>
      <c r="F18" s="23">
        <v>70.08</v>
      </c>
      <c r="G18" s="20">
        <v>19.690000000000001</v>
      </c>
      <c r="H18" s="21">
        <v>10.24</v>
      </c>
      <c r="I18" s="27">
        <v>79.73</v>
      </c>
      <c r="J18" s="27">
        <v>10.81</v>
      </c>
      <c r="K18" s="27">
        <v>9.4600000000000009</v>
      </c>
      <c r="L18" s="26">
        <v>87.18</v>
      </c>
      <c r="M18" s="27">
        <v>12.82</v>
      </c>
      <c r="N18" s="28">
        <v>0</v>
      </c>
      <c r="O18" s="23">
        <v>100</v>
      </c>
      <c r="P18" s="20">
        <v>0</v>
      </c>
      <c r="Q18" s="21">
        <v>0</v>
      </c>
      <c r="R18" s="23">
        <v>90</v>
      </c>
      <c r="S18" s="20">
        <v>8</v>
      </c>
      <c r="T18" s="21">
        <v>2</v>
      </c>
      <c r="U18" s="23">
        <v>78.260000000000005</v>
      </c>
      <c r="V18" s="20">
        <v>21.74</v>
      </c>
      <c r="W18" s="21">
        <v>0</v>
      </c>
      <c r="X18" s="27">
        <v>61.11</v>
      </c>
      <c r="Y18" s="27">
        <v>29.63</v>
      </c>
      <c r="Z18" s="27">
        <v>9.26</v>
      </c>
      <c r="AA18" s="26">
        <v>72.41</v>
      </c>
      <c r="AB18" s="27">
        <v>20.69</v>
      </c>
      <c r="AC18" s="28">
        <v>6.9</v>
      </c>
      <c r="AD18" s="23">
        <v>78.260000000000005</v>
      </c>
      <c r="AE18" s="20">
        <v>21.74</v>
      </c>
      <c r="AF18" s="21">
        <v>0</v>
      </c>
      <c r="AG18" s="23">
        <v>73.2</v>
      </c>
      <c r="AH18" s="20">
        <v>20.62</v>
      </c>
      <c r="AI18" s="21">
        <v>6.19</v>
      </c>
      <c r="AJ18" s="23">
        <v>70.27</v>
      </c>
      <c r="AK18" s="20">
        <v>17.57</v>
      </c>
      <c r="AL18" s="21">
        <v>12.16</v>
      </c>
      <c r="AM18" s="27">
        <v>62.99</v>
      </c>
      <c r="AN18" s="27">
        <v>20.78</v>
      </c>
      <c r="AO18" s="27">
        <v>16.23</v>
      </c>
      <c r="AP18" s="26">
        <v>100</v>
      </c>
      <c r="AQ18" s="27">
        <v>0</v>
      </c>
      <c r="AR18" s="28">
        <v>0</v>
      </c>
      <c r="AS18" s="23">
        <v>100</v>
      </c>
      <c r="AT18" s="20">
        <v>0</v>
      </c>
      <c r="AU18" s="21">
        <v>0</v>
      </c>
      <c r="AV18" s="23">
        <v>59.46</v>
      </c>
      <c r="AW18" s="20">
        <v>31.08</v>
      </c>
      <c r="AX18" s="21">
        <v>9.4600000000000009</v>
      </c>
      <c r="AY18" s="23">
        <v>60.71</v>
      </c>
      <c r="AZ18" s="20">
        <v>24.11</v>
      </c>
      <c r="BA18" s="21">
        <v>15.18</v>
      </c>
      <c r="BB18" s="27">
        <v>83.78</v>
      </c>
      <c r="BC18" s="27">
        <v>10.81</v>
      </c>
      <c r="BD18" s="27">
        <v>5.41</v>
      </c>
      <c r="BE18" s="26">
        <v>100</v>
      </c>
      <c r="BF18" s="27">
        <v>0</v>
      </c>
      <c r="BG18" s="28">
        <v>0</v>
      </c>
      <c r="BH18" s="23">
        <v>79.31</v>
      </c>
      <c r="BI18" s="20">
        <v>20.69</v>
      </c>
      <c r="BJ18" s="21">
        <v>0</v>
      </c>
      <c r="BK18" s="26">
        <v>92</v>
      </c>
      <c r="BL18" s="27">
        <v>66</v>
      </c>
      <c r="BM18" s="28">
        <v>2</v>
      </c>
      <c r="BN18" s="23">
        <v>78.790000000000006</v>
      </c>
      <c r="BO18" s="20">
        <v>6.06</v>
      </c>
      <c r="BP18" s="21">
        <v>15.16</v>
      </c>
    </row>
    <row r="19" spans="1:68" x14ac:dyDescent="0.2">
      <c r="A19" s="24"/>
      <c r="B19" s="16" t="s">
        <v>34</v>
      </c>
      <c r="C19" s="43">
        <v>52.48</v>
      </c>
      <c r="D19" s="40">
        <v>35.46</v>
      </c>
      <c r="E19" s="44">
        <v>12.06</v>
      </c>
      <c r="F19" s="43">
        <v>54.32</v>
      </c>
      <c r="G19" s="40">
        <v>32.1</v>
      </c>
      <c r="H19" s="44">
        <v>13.58</v>
      </c>
      <c r="I19" s="50">
        <v>62.18</v>
      </c>
      <c r="J19" s="50">
        <v>21.85</v>
      </c>
      <c r="K19" s="50">
        <v>15.97</v>
      </c>
      <c r="L19" s="57">
        <v>91.67</v>
      </c>
      <c r="M19" s="50">
        <v>8.33</v>
      </c>
      <c r="N19" s="58">
        <v>0</v>
      </c>
      <c r="O19" s="43">
        <v>100</v>
      </c>
      <c r="P19" s="40">
        <v>0</v>
      </c>
      <c r="Q19" s="44">
        <v>0</v>
      </c>
      <c r="R19" s="43">
        <v>60.71</v>
      </c>
      <c r="S19" s="40">
        <v>32.14</v>
      </c>
      <c r="T19" s="44">
        <v>7.14</v>
      </c>
      <c r="U19" s="43">
        <v>69.569999999999993</v>
      </c>
      <c r="V19" s="40">
        <v>26.09</v>
      </c>
      <c r="W19" s="44">
        <v>4.3499999999999996</v>
      </c>
      <c r="X19" s="50">
        <v>56</v>
      </c>
      <c r="Y19" s="50">
        <v>30</v>
      </c>
      <c r="Z19" s="50">
        <v>14</v>
      </c>
      <c r="AA19" s="57">
        <v>64.099999999999994</v>
      </c>
      <c r="AB19" s="50">
        <v>28.21</v>
      </c>
      <c r="AC19" s="58">
        <v>7.69</v>
      </c>
      <c r="AD19" s="43">
        <v>85.71</v>
      </c>
      <c r="AE19" s="40">
        <v>14.29</v>
      </c>
      <c r="AF19" s="44">
        <v>0</v>
      </c>
      <c r="AG19" s="43">
        <v>60.78</v>
      </c>
      <c r="AH19" s="40">
        <v>23.53</v>
      </c>
      <c r="AI19" s="44">
        <v>15.69</v>
      </c>
      <c r="AJ19" s="43">
        <v>71.56</v>
      </c>
      <c r="AK19" s="40">
        <v>23.85</v>
      </c>
      <c r="AL19" s="44">
        <v>4.59</v>
      </c>
      <c r="AM19" s="50">
        <v>62.35</v>
      </c>
      <c r="AN19" s="50">
        <v>17.649999999999999</v>
      </c>
      <c r="AO19" s="50">
        <v>20</v>
      </c>
      <c r="AP19" s="57">
        <v>85.71</v>
      </c>
      <c r="AQ19" s="50">
        <v>14.29</v>
      </c>
      <c r="AR19" s="58">
        <v>0</v>
      </c>
      <c r="AS19" s="43">
        <v>61.29</v>
      </c>
      <c r="AT19" s="40">
        <v>38.71</v>
      </c>
      <c r="AU19" s="44">
        <v>0</v>
      </c>
      <c r="AV19" s="43">
        <v>64.81</v>
      </c>
      <c r="AW19" s="40">
        <v>25.93</v>
      </c>
      <c r="AX19" s="44">
        <v>9.26</v>
      </c>
      <c r="AY19" s="43">
        <v>52.24</v>
      </c>
      <c r="AZ19" s="40">
        <v>41.79</v>
      </c>
      <c r="BA19" s="44">
        <v>5.97</v>
      </c>
      <c r="BB19" s="50">
        <v>83.33</v>
      </c>
      <c r="BC19" s="50">
        <v>16.670000000000002</v>
      </c>
      <c r="BD19" s="50">
        <v>0</v>
      </c>
      <c r="BE19" s="57">
        <v>85.71</v>
      </c>
      <c r="BF19" s="50">
        <v>14.29</v>
      </c>
      <c r="BG19" s="58">
        <v>0</v>
      </c>
      <c r="BH19" s="43">
        <v>83.33</v>
      </c>
      <c r="BI19" s="40">
        <v>16.670000000000002</v>
      </c>
      <c r="BJ19" s="44">
        <v>0</v>
      </c>
      <c r="BK19" s="57">
        <v>54.55</v>
      </c>
      <c r="BL19" s="50">
        <v>30.3</v>
      </c>
      <c r="BM19" s="58">
        <v>15.15</v>
      </c>
      <c r="BN19" s="43">
        <v>56.52</v>
      </c>
      <c r="BO19" s="40">
        <v>21.74</v>
      </c>
      <c r="BP19" s="44">
        <v>21.74</v>
      </c>
    </row>
    <row r="20" spans="1:68" x14ac:dyDescent="0.2">
      <c r="A20" s="128" t="s">
        <v>102</v>
      </c>
      <c r="B20" s="56" t="s">
        <v>371</v>
      </c>
      <c r="C20" s="43">
        <v>73.28</v>
      </c>
      <c r="D20" s="40">
        <v>20.61</v>
      </c>
      <c r="E20" s="40">
        <v>6.11</v>
      </c>
      <c r="F20" s="43">
        <v>65.62</v>
      </c>
      <c r="G20" s="40">
        <v>19.79</v>
      </c>
      <c r="H20" s="44">
        <v>14.58</v>
      </c>
      <c r="I20" s="57">
        <v>71.430000000000007</v>
      </c>
      <c r="J20" s="50">
        <v>15.48</v>
      </c>
      <c r="K20" s="58">
        <v>13.1</v>
      </c>
      <c r="L20" s="50">
        <v>80.77</v>
      </c>
      <c r="M20" s="50">
        <v>15.38</v>
      </c>
      <c r="N20" s="58">
        <v>3.85</v>
      </c>
      <c r="O20" s="50">
        <v>100</v>
      </c>
      <c r="P20" s="50">
        <v>0</v>
      </c>
      <c r="Q20" s="58">
        <v>0</v>
      </c>
      <c r="R20" s="50">
        <v>64</v>
      </c>
      <c r="S20" s="50">
        <v>28</v>
      </c>
      <c r="T20" s="58">
        <v>8</v>
      </c>
      <c r="U20" s="50">
        <v>100</v>
      </c>
      <c r="V20" s="50">
        <v>0</v>
      </c>
      <c r="W20" s="58">
        <v>0</v>
      </c>
      <c r="X20" s="50">
        <v>65.08</v>
      </c>
      <c r="Y20" s="50">
        <v>28.57</v>
      </c>
      <c r="Z20" s="58">
        <v>6.35</v>
      </c>
      <c r="AA20" s="50">
        <v>81.25</v>
      </c>
      <c r="AB20" s="50">
        <v>12.5</v>
      </c>
      <c r="AC20" s="58">
        <v>6.25</v>
      </c>
      <c r="AD20" s="50">
        <v>81.25</v>
      </c>
      <c r="AE20" s="50">
        <v>18.75</v>
      </c>
      <c r="AF20" s="58">
        <v>0</v>
      </c>
      <c r="AG20" s="50">
        <v>76.81</v>
      </c>
      <c r="AH20" s="50">
        <v>18.84</v>
      </c>
      <c r="AI20" s="58">
        <v>4.3499999999999996</v>
      </c>
      <c r="AJ20" s="50">
        <v>62.75</v>
      </c>
      <c r="AK20" s="50">
        <v>21.57</v>
      </c>
      <c r="AL20" s="58">
        <v>15.69</v>
      </c>
      <c r="AM20" s="50">
        <v>82.5</v>
      </c>
      <c r="AN20" s="50">
        <v>12.5</v>
      </c>
      <c r="AO20" s="58">
        <v>5</v>
      </c>
      <c r="AP20" s="50">
        <v>81.25</v>
      </c>
      <c r="AQ20" s="50">
        <v>18.75</v>
      </c>
      <c r="AR20" s="58">
        <v>0</v>
      </c>
      <c r="AS20" s="50">
        <v>70</v>
      </c>
      <c r="AT20" s="50">
        <v>30</v>
      </c>
      <c r="AU20" s="58">
        <v>0</v>
      </c>
      <c r="AV20" s="50">
        <v>50</v>
      </c>
      <c r="AW20" s="50">
        <v>40.380000000000003</v>
      </c>
      <c r="AX20" s="58">
        <v>9.6199999999999992</v>
      </c>
      <c r="AY20" s="50">
        <v>63.79</v>
      </c>
      <c r="AZ20" s="50">
        <v>27.59</v>
      </c>
      <c r="BA20" s="58">
        <v>8.6199999999999992</v>
      </c>
      <c r="BB20" s="50">
        <v>87.18</v>
      </c>
      <c r="BC20" s="50">
        <v>12.82</v>
      </c>
      <c r="BD20" s="58">
        <v>0</v>
      </c>
      <c r="BE20" s="50">
        <v>85.19</v>
      </c>
      <c r="BF20" s="50">
        <v>14.81</v>
      </c>
      <c r="BG20" s="58">
        <v>0</v>
      </c>
      <c r="BH20" s="50">
        <v>87.18</v>
      </c>
      <c r="BI20" s="50">
        <v>12.82</v>
      </c>
      <c r="BJ20" s="58">
        <v>0</v>
      </c>
      <c r="BK20" s="50">
        <v>64.62</v>
      </c>
      <c r="BL20" s="50">
        <v>26.15</v>
      </c>
      <c r="BM20" s="58">
        <v>9.23</v>
      </c>
      <c r="BN20" s="50">
        <v>58.7</v>
      </c>
      <c r="BO20" s="50">
        <v>28.26</v>
      </c>
      <c r="BP20" s="58">
        <v>13.04</v>
      </c>
    </row>
    <row r="21" spans="1:68" x14ac:dyDescent="0.2">
      <c r="A21" s="128"/>
      <c r="B21" s="16" t="s">
        <v>372</v>
      </c>
      <c r="C21" s="23">
        <v>62.4</v>
      </c>
      <c r="D21" s="20">
        <v>26.4</v>
      </c>
      <c r="E21" s="20">
        <v>11.2</v>
      </c>
      <c r="F21" s="23">
        <v>51.09</v>
      </c>
      <c r="G21" s="20">
        <v>34.78</v>
      </c>
      <c r="H21" s="21">
        <v>14.13</v>
      </c>
      <c r="I21" s="26">
        <v>82.65</v>
      </c>
      <c r="J21" s="27">
        <v>15.31</v>
      </c>
      <c r="K21" s="28">
        <v>2.04</v>
      </c>
      <c r="L21" s="27">
        <v>86.96</v>
      </c>
      <c r="M21" s="27">
        <v>13.04</v>
      </c>
      <c r="N21" s="28">
        <v>0</v>
      </c>
      <c r="O21" s="27">
        <v>84.62</v>
      </c>
      <c r="P21" s="27">
        <v>15.38</v>
      </c>
      <c r="Q21" s="28">
        <v>0</v>
      </c>
      <c r="R21" s="27">
        <v>81.63</v>
      </c>
      <c r="S21" s="27">
        <v>14.29</v>
      </c>
      <c r="T21" s="28">
        <v>4.08</v>
      </c>
      <c r="U21" s="27">
        <v>83.87</v>
      </c>
      <c r="V21" s="27">
        <v>16.13</v>
      </c>
      <c r="W21" s="28">
        <v>0</v>
      </c>
      <c r="X21" s="27">
        <v>70.83</v>
      </c>
      <c r="Y21" s="27">
        <v>15.28</v>
      </c>
      <c r="Z21" s="28">
        <v>13.89</v>
      </c>
      <c r="AA21" s="27">
        <v>89.58</v>
      </c>
      <c r="AB21" s="27">
        <v>10.42</v>
      </c>
      <c r="AC21" s="28">
        <v>0</v>
      </c>
      <c r="AD21" s="27">
        <v>85.71</v>
      </c>
      <c r="AE21" s="27">
        <v>14.29</v>
      </c>
      <c r="AF21" s="28">
        <v>0</v>
      </c>
      <c r="AG21" s="27">
        <v>73.44</v>
      </c>
      <c r="AH21" s="27">
        <v>18.75</v>
      </c>
      <c r="AI21" s="28">
        <v>7.81</v>
      </c>
      <c r="AJ21" s="27">
        <v>58.43</v>
      </c>
      <c r="AK21" s="27">
        <v>35.58</v>
      </c>
      <c r="AL21" s="28">
        <v>8.99</v>
      </c>
      <c r="AM21" s="27">
        <v>62</v>
      </c>
      <c r="AN21" s="27">
        <v>26</v>
      </c>
      <c r="AO21" s="28">
        <v>12</v>
      </c>
      <c r="AP21" s="27">
        <v>83.33</v>
      </c>
      <c r="AQ21" s="27">
        <v>16.670000000000002</v>
      </c>
      <c r="AR21" s="28">
        <v>0</v>
      </c>
      <c r="AS21" s="27">
        <v>70.59</v>
      </c>
      <c r="AT21" s="27">
        <v>23.53</v>
      </c>
      <c r="AU21" s="28">
        <v>5.88</v>
      </c>
      <c r="AV21" s="27">
        <v>67.650000000000006</v>
      </c>
      <c r="AW21" s="27">
        <v>29.41</v>
      </c>
      <c r="AX21" s="28">
        <v>2.94</v>
      </c>
      <c r="AY21" s="27">
        <v>60.66</v>
      </c>
      <c r="AZ21" s="27">
        <v>32.79</v>
      </c>
      <c r="BA21" s="28">
        <v>6.56</v>
      </c>
      <c r="BB21" s="27">
        <v>96.23</v>
      </c>
      <c r="BC21" s="27">
        <v>3.77</v>
      </c>
      <c r="BD21" s="28">
        <v>0</v>
      </c>
      <c r="BE21" s="27">
        <v>84.62</v>
      </c>
      <c r="BF21" s="27">
        <v>15.38</v>
      </c>
      <c r="BG21" s="28">
        <v>0</v>
      </c>
      <c r="BH21" s="27">
        <v>76.92</v>
      </c>
      <c r="BI21" s="27">
        <v>23.08</v>
      </c>
      <c r="BJ21" s="28">
        <v>0</v>
      </c>
      <c r="BK21" s="27">
        <v>72.62</v>
      </c>
      <c r="BL21" s="27">
        <v>27.38</v>
      </c>
      <c r="BM21" s="28">
        <v>0</v>
      </c>
      <c r="BN21" s="27">
        <v>83.87</v>
      </c>
      <c r="BO21" s="27">
        <v>11.29</v>
      </c>
      <c r="BP21" s="28">
        <v>4.84</v>
      </c>
    </row>
    <row r="22" spans="1:68" ht="13.5" thickBot="1" x14ac:dyDescent="0.25">
      <c r="A22" s="130"/>
      <c r="B22" s="131" t="s">
        <v>387</v>
      </c>
      <c r="C22" s="132">
        <v>83.33</v>
      </c>
      <c r="D22" s="133">
        <v>0</v>
      </c>
      <c r="E22" s="133">
        <v>16.670000000000002</v>
      </c>
      <c r="F22" s="132">
        <v>75</v>
      </c>
      <c r="G22" s="133">
        <v>0</v>
      </c>
      <c r="H22" s="134">
        <v>25</v>
      </c>
      <c r="I22" s="161">
        <v>0</v>
      </c>
      <c r="J22" s="162">
        <v>0</v>
      </c>
      <c r="K22" s="162">
        <v>0</v>
      </c>
      <c r="L22" s="161">
        <v>0</v>
      </c>
      <c r="M22" s="162">
        <v>0</v>
      </c>
      <c r="N22" s="164">
        <v>0</v>
      </c>
      <c r="O22" s="161">
        <v>0</v>
      </c>
      <c r="P22" s="162">
        <v>0</v>
      </c>
      <c r="Q22" s="164">
        <v>0</v>
      </c>
      <c r="R22" s="161">
        <v>0</v>
      </c>
      <c r="S22" s="162">
        <v>0</v>
      </c>
      <c r="T22" s="164">
        <v>0</v>
      </c>
      <c r="U22" s="161">
        <v>0</v>
      </c>
      <c r="V22" s="162">
        <v>0</v>
      </c>
      <c r="W22" s="164">
        <v>0</v>
      </c>
      <c r="X22" s="135">
        <v>67.67</v>
      </c>
      <c r="Y22" s="136">
        <v>0</v>
      </c>
      <c r="Z22" s="140">
        <v>33.33</v>
      </c>
      <c r="AA22" s="161">
        <v>0</v>
      </c>
      <c r="AB22" s="162">
        <v>0</v>
      </c>
      <c r="AC22" s="164">
        <v>0</v>
      </c>
      <c r="AD22" s="161">
        <v>0</v>
      </c>
      <c r="AE22" s="162">
        <v>0</v>
      </c>
      <c r="AF22" s="164">
        <v>0</v>
      </c>
      <c r="AG22" s="135">
        <v>83.33</v>
      </c>
      <c r="AH22" s="136">
        <v>16.670000000000002</v>
      </c>
      <c r="AI22" s="140">
        <v>0</v>
      </c>
      <c r="AJ22" s="135">
        <v>0</v>
      </c>
      <c r="AK22" s="136">
        <v>0</v>
      </c>
      <c r="AL22" s="140">
        <v>0</v>
      </c>
      <c r="AM22" s="135">
        <v>75</v>
      </c>
      <c r="AN22" s="136">
        <v>25</v>
      </c>
      <c r="AO22" s="140">
        <v>0</v>
      </c>
      <c r="AP22" s="161">
        <v>0</v>
      </c>
      <c r="AQ22" s="162">
        <v>0</v>
      </c>
      <c r="AR22" s="164">
        <v>0</v>
      </c>
      <c r="AS22" s="161">
        <v>0</v>
      </c>
      <c r="AT22" s="162">
        <v>0</v>
      </c>
      <c r="AU22" s="164">
        <v>0</v>
      </c>
      <c r="AV22" s="161">
        <v>0</v>
      </c>
      <c r="AW22" s="162">
        <v>0</v>
      </c>
      <c r="AX22" s="164">
        <v>0</v>
      </c>
      <c r="AY22" s="135">
        <v>83.33</v>
      </c>
      <c r="AZ22" s="136">
        <v>16.670000000000002</v>
      </c>
      <c r="BA22" s="140">
        <v>0</v>
      </c>
      <c r="BB22" s="161">
        <v>0</v>
      </c>
      <c r="BC22" s="162">
        <v>0</v>
      </c>
      <c r="BD22" s="164">
        <v>0</v>
      </c>
      <c r="BE22" s="161">
        <v>0</v>
      </c>
      <c r="BF22" s="162">
        <v>0</v>
      </c>
      <c r="BG22" s="164">
        <v>0</v>
      </c>
      <c r="BH22" s="161">
        <v>0</v>
      </c>
      <c r="BI22" s="162">
        <v>0</v>
      </c>
      <c r="BJ22" s="164">
        <v>0</v>
      </c>
      <c r="BK22" s="161">
        <v>0</v>
      </c>
      <c r="BL22" s="162">
        <v>0</v>
      </c>
      <c r="BM22" s="164">
        <v>0</v>
      </c>
      <c r="BN22" s="161">
        <v>0</v>
      </c>
      <c r="BO22" s="162">
        <v>0</v>
      </c>
      <c r="BP22" s="164">
        <v>0</v>
      </c>
    </row>
    <row r="23" spans="1:68" x14ac:dyDescent="0.2">
      <c r="A23" s="179" t="s">
        <v>392</v>
      </c>
      <c r="B23" s="120" t="s">
        <v>374</v>
      </c>
      <c r="C23" s="122">
        <v>69.489999999999995</v>
      </c>
      <c r="D23" s="122">
        <v>26.27</v>
      </c>
      <c r="E23" s="123">
        <v>4.24</v>
      </c>
      <c r="F23" s="122">
        <v>56.41</v>
      </c>
      <c r="G23" s="122">
        <v>33.33</v>
      </c>
      <c r="H23" s="123">
        <v>10.26</v>
      </c>
      <c r="I23" s="125">
        <v>85.19</v>
      </c>
      <c r="J23" s="125">
        <v>8.64</v>
      </c>
      <c r="K23" s="126">
        <v>6.17</v>
      </c>
      <c r="L23" s="125">
        <v>85.29</v>
      </c>
      <c r="M23" s="125">
        <v>14.71</v>
      </c>
      <c r="N23" s="126">
        <v>0</v>
      </c>
      <c r="O23" s="223">
        <v>100</v>
      </c>
      <c r="P23" s="122">
        <v>0</v>
      </c>
      <c r="Q23" s="126">
        <v>0</v>
      </c>
      <c r="R23" s="223">
        <v>72.97</v>
      </c>
      <c r="S23" s="223">
        <v>21.62</v>
      </c>
      <c r="T23" s="224">
        <v>5.41</v>
      </c>
      <c r="U23" s="122">
        <v>90</v>
      </c>
      <c r="V23" s="122">
        <v>10</v>
      </c>
      <c r="W23" s="123">
        <v>0</v>
      </c>
      <c r="X23" s="122">
        <v>70.45</v>
      </c>
      <c r="Y23" s="122">
        <v>22.73</v>
      </c>
      <c r="Z23" s="123">
        <v>6.82</v>
      </c>
      <c r="AA23" s="122">
        <v>70</v>
      </c>
      <c r="AB23" s="122">
        <v>30</v>
      </c>
      <c r="AC23" s="123">
        <v>0</v>
      </c>
      <c r="AD23" s="122">
        <v>90</v>
      </c>
      <c r="AE23" s="122">
        <v>10</v>
      </c>
      <c r="AF23" s="123">
        <v>0</v>
      </c>
      <c r="AG23" s="122">
        <v>75.36</v>
      </c>
      <c r="AH23" s="122">
        <v>23.19</v>
      </c>
      <c r="AI23" s="123">
        <v>1.45</v>
      </c>
      <c r="AJ23" s="122">
        <v>69.23</v>
      </c>
      <c r="AK23" s="122">
        <v>15.38</v>
      </c>
      <c r="AL23" s="123">
        <v>15.38</v>
      </c>
      <c r="AM23" s="223">
        <v>82.57</v>
      </c>
      <c r="AN23" s="223">
        <v>15.6</v>
      </c>
      <c r="AO23" s="224">
        <v>1.83</v>
      </c>
      <c r="AP23" s="122">
        <v>100</v>
      </c>
      <c r="AQ23" s="122">
        <v>0</v>
      </c>
      <c r="AR23" s="123">
        <v>0</v>
      </c>
      <c r="AS23" s="122">
        <v>89.66</v>
      </c>
      <c r="AT23" s="122" t="s">
        <v>394</v>
      </c>
      <c r="AU23" s="123">
        <v>0</v>
      </c>
      <c r="AV23" s="122">
        <v>89.09</v>
      </c>
      <c r="AW23" s="122">
        <v>9.09</v>
      </c>
      <c r="AX23" s="123">
        <v>1.82</v>
      </c>
      <c r="AY23" s="122">
        <v>83.33</v>
      </c>
      <c r="AZ23" s="122">
        <v>13.33</v>
      </c>
      <c r="BA23" s="123">
        <v>3.33</v>
      </c>
      <c r="BB23" s="122">
        <v>90.32</v>
      </c>
      <c r="BC23" s="122">
        <v>9.68</v>
      </c>
      <c r="BD23" s="123">
        <v>0</v>
      </c>
      <c r="BE23" s="122">
        <v>87.5</v>
      </c>
      <c r="BF23" s="122">
        <v>12.5</v>
      </c>
      <c r="BG23" s="123">
        <v>0</v>
      </c>
      <c r="BH23" s="122">
        <v>74.19</v>
      </c>
      <c r="BI23" s="122">
        <v>25.81</v>
      </c>
      <c r="BJ23" s="123">
        <v>0</v>
      </c>
      <c r="BK23" s="122">
        <v>77.42</v>
      </c>
      <c r="BL23" s="122">
        <v>20.97</v>
      </c>
      <c r="BM23" s="123">
        <v>1.61</v>
      </c>
      <c r="BN23" s="216">
        <v>72.09</v>
      </c>
      <c r="BO23" s="216">
        <v>13.95</v>
      </c>
      <c r="BP23" s="127">
        <v>13.95</v>
      </c>
    </row>
    <row r="24" spans="1:68" x14ac:dyDescent="0.2">
      <c r="A24" s="184"/>
      <c r="B24" s="16" t="s">
        <v>376</v>
      </c>
      <c r="C24" s="114"/>
      <c r="D24" s="20"/>
      <c r="E24" s="21"/>
      <c r="F24" s="20"/>
      <c r="G24" s="20"/>
      <c r="H24" s="21"/>
      <c r="I24" s="38"/>
      <c r="J24" s="38"/>
      <c r="K24" s="39"/>
      <c r="L24" s="38"/>
      <c r="M24" s="38"/>
      <c r="N24" s="39"/>
      <c r="O24" s="32"/>
      <c r="P24" s="32"/>
      <c r="Q24" s="197"/>
      <c r="R24" s="225"/>
      <c r="S24" s="225"/>
      <c r="T24" s="226"/>
      <c r="U24" s="32"/>
      <c r="V24" s="32"/>
      <c r="W24" s="197"/>
      <c r="X24" s="20"/>
      <c r="Y24" s="20"/>
      <c r="Z24" s="21"/>
      <c r="AA24" s="32"/>
      <c r="AB24" s="32"/>
      <c r="AC24" s="197"/>
      <c r="AD24" s="32"/>
      <c r="AE24" s="32"/>
      <c r="AF24" s="197"/>
      <c r="AG24" s="20"/>
      <c r="AH24" s="20"/>
      <c r="AI24" s="21"/>
      <c r="AJ24" s="20"/>
      <c r="AK24" s="20"/>
      <c r="AL24" s="21"/>
      <c r="AM24" s="32"/>
      <c r="AN24" s="32"/>
      <c r="AO24" s="226"/>
      <c r="AP24" s="225"/>
      <c r="AQ24" s="225"/>
      <c r="AR24" s="226"/>
      <c r="AS24" s="20"/>
      <c r="AT24" s="20"/>
      <c r="AU24" s="21"/>
      <c r="AV24" s="20"/>
      <c r="AW24" s="20"/>
      <c r="AX24" s="21"/>
      <c r="AY24" s="20"/>
      <c r="AZ24" s="20"/>
      <c r="BA24" s="21"/>
      <c r="BB24" s="20"/>
      <c r="BC24" s="20"/>
      <c r="BD24" s="21"/>
      <c r="BE24" s="225"/>
      <c r="BF24" s="225"/>
      <c r="BG24" s="226"/>
      <c r="BH24" s="225"/>
      <c r="BI24" s="225"/>
      <c r="BJ24" s="226"/>
      <c r="BK24" s="20"/>
      <c r="BL24" s="20"/>
      <c r="BM24" s="21"/>
      <c r="BN24" s="45"/>
      <c r="BO24" s="45"/>
      <c r="BP24" s="139"/>
    </row>
    <row r="25" spans="1:68" ht="13.5" thickBot="1" x14ac:dyDescent="0.25">
      <c r="A25" s="186"/>
      <c r="B25" s="131" t="s">
        <v>393</v>
      </c>
      <c r="C25" s="133"/>
      <c r="D25" s="203"/>
      <c r="E25" s="207"/>
      <c r="F25" s="203"/>
      <c r="G25" s="203"/>
      <c r="H25" s="207"/>
      <c r="I25" s="203"/>
      <c r="J25" s="203"/>
      <c r="K25" s="207"/>
      <c r="L25" s="166"/>
      <c r="M25" s="166"/>
      <c r="N25" s="167"/>
      <c r="O25" s="208"/>
      <c r="P25" s="208"/>
      <c r="Q25" s="212"/>
      <c r="R25" s="227"/>
      <c r="S25" s="227"/>
      <c r="T25" s="228"/>
      <c r="U25" s="208"/>
      <c r="V25" s="208"/>
      <c r="W25" s="212"/>
      <c r="X25" s="203"/>
      <c r="Y25" s="203"/>
      <c r="Z25" s="207"/>
      <c r="AA25" s="208"/>
      <c r="AB25" s="208"/>
      <c r="AC25" s="212"/>
      <c r="AD25" s="208"/>
      <c r="AE25" s="208"/>
      <c r="AF25" s="212"/>
      <c r="AG25" s="203"/>
      <c r="AH25" s="203"/>
      <c r="AI25" s="207"/>
      <c r="AJ25" s="203"/>
      <c r="AK25" s="203"/>
      <c r="AL25" s="207"/>
      <c r="AM25" s="208"/>
      <c r="AN25" s="208"/>
      <c r="AO25" s="228"/>
      <c r="AP25" s="227"/>
      <c r="AQ25" s="227"/>
      <c r="AR25" s="228"/>
      <c r="AS25" s="203"/>
      <c r="AT25" s="203"/>
      <c r="AU25" s="207"/>
      <c r="AV25" s="203"/>
      <c r="AW25" s="203"/>
      <c r="AX25" s="207"/>
      <c r="AY25" s="203"/>
      <c r="AZ25" s="203"/>
      <c r="BA25" s="207"/>
      <c r="BB25" s="203"/>
      <c r="BC25" s="203"/>
      <c r="BD25" s="207"/>
      <c r="BE25" s="227"/>
      <c r="BF25" s="227"/>
      <c r="BG25" s="228"/>
      <c r="BH25" s="227"/>
      <c r="BI25" s="227"/>
      <c r="BJ25" s="228"/>
      <c r="BK25" s="203"/>
      <c r="BL25" s="203"/>
      <c r="BM25" s="207"/>
      <c r="BN25" s="209"/>
      <c r="BO25" s="209"/>
      <c r="BP25" s="211"/>
    </row>
    <row r="26" spans="1:68" x14ac:dyDescent="0.2">
      <c r="F26" s="34"/>
      <c r="G26" s="34"/>
      <c r="H26" s="34"/>
      <c r="I26" s="33"/>
      <c r="J26" s="33"/>
      <c r="K26" s="33"/>
      <c r="L26" s="33"/>
      <c r="M26" s="33"/>
      <c r="N26" s="33"/>
    </row>
    <row r="28" spans="1:68" x14ac:dyDescent="0.2">
      <c r="C28" s="35" t="s">
        <v>35</v>
      </c>
      <c r="D28" s="35"/>
      <c r="E28" s="36"/>
      <c r="F28" s="36"/>
      <c r="G28" s="36"/>
      <c r="H28" s="36"/>
      <c r="I28" s="36"/>
      <c r="J28" s="36"/>
      <c r="K28" s="36"/>
      <c r="L28" s="36"/>
      <c r="M28" s="36"/>
      <c r="N28" s="36"/>
    </row>
    <row r="29" spans="1:68" x14ac:dyDescent="0.2">
      <c r="C29" s="35" t="s">
        <v>36</v>
      </c>
      <c r="D29" s="36"/>
      <c r="E29" s="36"/>
      <c r="F29" s="36"/>
      <c r="G29" s="36"/>
      <c r="H29" s="36"/>
      <c r="I29" s="36"/>
      <c r="J29" s="36"/>
      <c r="K29" s="36"/>
      <c r="L29" s="36"/>
      <c r="M29" s="36"/>
      <c r="N29" s="36"/>
    </row>
  </sheetData>
  <mergeCells count="22">
    <mergeCell ref="AJ4:AL4"/>
    <mergeCell ref="C4:E4"/>
    <mergeCell ref="F4:H4"/>
    <mergeCell ref="I4:K4"/>
    <mergeCell ref="L4:N4"/>
    <mergeCell ref="O4:Q4"/>
    <mergeCell ref="R4:T4"/>
    <mergeCell ref="U4:W4"/>
    <mergeCell ref="X4:Z4"/>
    <mergeCell ref="AA4:AC4"/>
    <mergeCell ref="AD4:AF4"/>
    <mergeCell ref="AG4:AI4"/>
    <mergeCell ref="BE4:BG4"/>
    <mergeCell ref="BH4:BJ4"/>
    <mergeCell ref="BK4:BM4"/>
    <mergeCell ref="BN4:BP4"/>
    <mergeCell ref="AM4:AO4"/>
    <mergeCell ref="AP4:AR4"/>
    <mergeCell ref="AS4:AU4"/>
    <mergeCell ref="AV4:AX4"/>
    <mergeCell ref="AY4:BA4"/>
    <mergeCell ref="BB4:BD4"/>
  </mergeCells>
  <phoneticPr fontId="4" type="noConversion"/>
  <pageMargins left="0.25" right="0.25" top="0.75" bottom="0.75" header="0.3" footer="0.3"/>
  <pageSetup paperSize="5" scale="26" orientation="landscape"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0"/>
  <sheetViews>
    <sheetView zoomScaleNormal="100" workbookViewId="0">
      <pane xSplit="2" ySplit="5" topLeftCell="C10"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32" width="8.875" style="10" customWidth="1"/>
    <col min="33" max="16384" width="11" style="9"/>
  </cols>
  <sheetData>
    <row r="1" spans="1:50" x14ac:dyDescent="0.2">
      <c r="A1" s="8" t="s">
        <v>90</v>
      </c>
    </row>
    <row r="2" spans="1:50" x14ac:dyDescent="0.2">
      <c r="A2" s="8" t="s">
        <v>104</v>
      </c>
    </row>
    <row r="4" spans="1:50" ht="131.1" customHeight="1" x14ac:dyDescent="0.2">
      <c r="C4" s="244" t="s">
        <v>105</v>
      </c>
      <c r="D4" s="245"/>
      <c r="E4" s="245"/>
      <c r="F4" s="244" t="s">
        <v>93</v>
      </c>
      <c r="G4" s="245"/>
      <c r="H4" s="246"/>
      <c r="I4" s="247" t="s">
        <v>106</v>
      </c>
      <c r="J4" s="245"/>
      <c r="K4" s="245"/>
      <c r="L4" s="244" t="s">
        <v>107</v>
      </c>
      <c r="M4" s="245"/>
      <c r="N4" s="246"/>
      <c r="O4" s="247" t="s">
        <v>108</v>
      </c>
      <c r="P4" s="245"/>
      <c r="Q4" s="245"/>
      <c r="R4" s="244" t="s">
        <v>109</v>
      </c>
      <c r="S4" s="245"/>
      <c r="T4" s="246"/>
      <c r="U4" s="247" t="s">
        <v>110</v>
      </c>
      <c r="V4" s="245"/>
      <c r="W4" s="245"/>
      <c r="X4" s="244" t="s">
        <v>111</v>
      </c>
      <c r="Y4" s="245"/>
      <c r="Z4" s="246"/>
      <c r="AA4" s="247" t="s">
        <v>112</v>
      </c>
      <c r="AB4" s="245"/>
      <c r="AC4" s="245"/>
      <c r="AD4" s="244" t="s">
        <v>113</v>
      </c>
      <c r="AE4" s="245"/>
      <c r="AF4" s="246"/>
    </row>
    <row r="5" spans="1:50"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3" t="s">
        <v>10</v>
      </c>
      <c r="AB5" s="13" t="s">
        <v>11</v>
      </c>
      <c r="AC5" s="13" t="s">
        <v>12</v>
      </c>
      <c r="AD5" s="12" t="s">
        <v>10</v>
      </c>
      <c r="AE5" s="13" t="s">
        <v>11</v>
      </c>
      <c r="AF5" s="14" t="s">
        <v>12</v>
      </c>
    </row>
    <row r="6" spans="1:50" x14ac:dyDescent="0.2">
      <c r="A6" s="15" t="s">
        <v>13</v>
      </c>
      <c r="B6" s="16" t="s">
        <v>14</v>
      </c>
      <c r="C6" s="23">
        <v>37.450000000000003</v>
      </c>
      <c r="D6" s="20">
        <v>35.53</v>
      </c>
      <c r="E6" s="20">
        <v>27.03</v>
      </c>
      <c r="F6" s="23">
        <v>42.1</v>
      </c>
      <c r="G6" s="20">
        <v>39.76</v>
      </c>
      <c r="H6" s="21">
        <v>18.149999999999999</v>
      </c>
      <c r="I6" s="20">
        <v>49.23</v>
      </c>
      <c r="J6" s="20">
        <v>39.96</v>
      </c>
      <c r="K6" s="20">
        <v>10.82</v>
      </c>
      <c r="L6" s="23">
        <v>92.31</v>
      </c>
      <c r="M6" s="20">
        <v>7.69</v>
      </c>
      <c r="N6" s="21">
        <v>0</v>
      </c>
      <c r="O6" s="18">
        <v>0</v>
      </c>
      <c r="P6" s="18">
        <v>0</v>
      </c>
      <c r="Q6" s="18">
        <v>0</v>
      </c>
      <c r="R6" s="37">
        <v>7.14</v>
      </c>
      <c r="S6" s="38">
        <v>45.24</v>
      </c>
      <c r="T6" s="39">
        <v>47.62</v>
      </c>
      <c r="U6" s="20">
        <v>41.74</v>
      </c>
      <c r="V6" s="20">
        <v>28.99</v>
      </c>
      <c r="W6" s="20">
        <v>29.28</v>
      </c>
      <c r="X6" s="23">
        <v>53.19</v>
      </c>
      <c r="Y6" s="20">
        <v>32.729999999999997</v>
      </c>
      <c r="Z6" s="21">
        <v>14.08</v>
      </c>
      <c r="AA6" s="20">
        <v>49.01</v>
      </c>
      <c r="AB6" s="20">
        <v>38.51</v>
      </c>
      <c r="AC6" s="20">
        <v>18.079999999999998</v>
      </c>
      <c r="AD6" s="17">
        <v>0</v>
      </c>
      <c r="AE6" s="18">
        <v>0</v>
      </c>
      <c r="AF6" s="19">
        <v>0</v>
      </c>
    </row>
    <row r="7" spans="1:50" x14ac:dyDescent="0.2">
      <c r="A7" s="22"/>
      <c r="B7" s="16" t="s">
        <v>15</v>
      </c>
      <c r="C7" s="23">
        <v>30.75</v>
      </c>
      <c r="D7" s="20">
        <v>62.2</v>
      </c>
      <c r="E7" s="20">
        <v>7.05</v>
      </c>
      <c r="F7" s="23">
        <v>49.29</v>
      </c>
      <c r="G7" s="20">
        <v>40.97</v>
      </c>
      <c r="H7" s="21">
        <v>9.75</v>
      </c>
      <c r="I7" s="20">
        <v>47.38</v>
      </c>
      <c r="J7" s="20">
        <v>42.99</v>
      </c>
      <c r="K7" s="20">
        <v>9.6199999999999992</v>
      </c>
      <c r="L7" s="23">
        <v>50.55</v>
      </c>
      <c r="M7" s="20">
        <v>39.46</v>
      </c>
      <c r="N7" s="21">
        <v>10</v>
      </c>
      <c r="O7" s="18">
        <v>0</v>
      </c>
      <c r="P7" s="18">
        <v>0</v>
      </c>
      <c r="Q7" s="18">
        <v>0</v>
      </c>
      <c r="R7" s="23">
        <v>41.79</v>
      </c>
      <c r="S7" s="20">
        <v>35.94</v>
      </c>
      <c r="T7" s="21">
        <v>22.28</v>
      </c>
      <c r="U7" s="20">
        <v>44.71</v>
      </c>
      <c r="V7" s="20">
        <v>41.59</v>
      </c>
      <c r="W7" s="20">
        <v>13.71</v>
      </c>
      <c r="X7" s="23">
        <v>45.56</v>
      </c>
      <c r="Y7" s="20">
        <v>44.06</v>
      </c>
      <c r="Z7" s="21">
        <v>10.38</v>
      </c>
      <c r="AA7" s="20">
        <v>39.35</v>
      </c>
      <c r="AB7" s="20">
        <v>55.78</v>
      </c>
      <c r="AC7" s="20">
        <v>4.8600000000000003</v>
      </c>
      <c r="AD7" s="17">
        <v>0</v>
      </c>
      <c r="AE7" s="18">
        <v>0</v>
      </c>
      <c r="AF7" s="19">
        <v>0</v>
      </c>
    </row>
    <row r="8" spans="1:50" x14ac:dyDescent="0.2">
      <c r="A8" s="15" t="s">
        <v>16</v>
      </c>
      <c r="B8" s="16" t="s">
        <v>17</v>
      </c>
      <c r="C8" s="23">
        <v>62.12</v>
      </c>
      <c r="D8" s="20">
        <v>24.07</v>
      </c>
      <c r="E8" s="20">
        <v>13.81</v>
      </c>
      <c r="F8" s="23">
        <v>66.62</v>
      </c>
      <c r="G8" s="20">
        <v>24.49</v>
      </c>
      <c r="H8" s="21">
        <v>8.89</v>
      </c>
      <c r="I8" s="20">
        <v>58.71</v>
      </c>
      <c r="J8" s="20">
        <v>31.02</v>
      </c>
      <c r="K8" s="20">
        <v>10.28</v>
      </c>
      <c r="L8" s="23">
        <v>56.56</v>
      </c>
      <c r="M8" s="20">
        <v>25.72</v>
      </c>
      <c r="N8" s="21">
        <v>17.73</v>
      </c>
      <c r="O8" s="18">
        <v>0</v>
      </c>
      <c r="P8" s="18">
        <v>0</v>
      </c>
      <c r="Q8" s="18">
        <v>0</v>
      </c>
      <c r="R8" s="23">
        <v>59.24</v>
      </c>
      <c r="S8" s="20">
        <v>36.869999999999997</v>
      </c>
      <c r="T8" s="21">
        <v>3.9</v>
      </c>
      <c r="U8" s="20">
        <v>60.66</v>
      </c>
      <c r="V8" s="20">
        <v>28.7</v>
      </c>
      <c r="W8" s="20">
        <v>10.64</v>
      </c>
      <c r="X8" s="23">
        <v>41.16</v>
      </c>
      <c r="Y8" s="20">
        <v>49.8</v>
      </c>
      <c r="Z8" s="21">
        <v>9.0399999999999991</v>
      </c>
      <c r="AA8" s="20">
        <v>35.119999999999997</v>
      </c>
      <c r="AB8" s="20">
        <v>57.16</v>
      </c>
      <c r="AC8" s="20">
        <v>7.72</v>
      </c>
      <c r="AD8" s="17">
        <v>0</v>
      </c>
      <c r="AE8" s="18">
        <v>0</v>
      </c>
      <c r="AF8" s="19">
        <v>0</v>
      </c>
    </row>
    <row r="9" spans="1:50" x14ac:dyDescent="0.2">
      <c r="A9" s="22"/>
      <c r="B9" s="16" t="s">
        <v>18</v>
      </c>
      <c r="C9" s="23">
        <v>69.42</v>
      </c>
      <c r="D9" s="20">
        <v>22.48</v>
      </c>
      <c r="E9" s="20">
        <v>8.1</v>
      </c>
      <c r="F9" s="23">
        <v>68.02</v>
      </c>
      <c r="G9" s="20">
        <v>23.49</v>
      </c>
      <c r="H9" s="21">
        <v>8.5</v>
      </c>
      <c r="I9" s="20">
        <v>68.98</v>
      </c>
      <c r="J9" s="20">
        <v>24.16</v>
      </c>
      <c r="K9" s="20">
        <v>6.86</v>
      </c>
      <c r="L9" s="23">
        <v>66.099999999999994</v>
      </c>
      <c r="M9" s="20">
        <v>24.16</v>
      </c>
      <c r="N9" s="21">
        <v>9.74</v>
      </c>
      <c r="O9" s="18">
        <v>0</v>
      </c>
      <c r="P9" s="18">
        <v>0</v>
      </c>
      <c r="Q9" s="18">
        <v>0</v>
      </c>
      <c r="R9" s="23">
        <v>45.14</v>
      </c>
      <c r="S9" s="20">
        <v>46.75</v>
      </c>
      <c r="T9" s="21">
        <v>8.11</v>
      </c>
      <c r="U9" s="20">
        <v>64.89</v>
      </c>
      <c r="V9" s="20">
        <v>29.05</v>
      </c>
      <c r="W9" s="20">
        <v>6.07</v>
      </c>
      <c r="X9" s="23">
        <v>67.849999999999994</v>
      </c>
      <c r="Y9" s="20">
        <v>24.86</v>
      </c>
      <c r="Z9" s="21">
        <v>7.28</v>
      </c>
      <c r="AA9" s="20">
        <v>54.3</v>
      </c>
      <c r="AB9" s="20">
        <v>43.92</v>
      </c>
      <c r="AC9" s="20">
        <v>1.78</v>
      </c>
      <c r="AD9" s="17">
        <v>0</v>
      </c>
      <c r="AE9" s="18">
        <v>0</v>
      </c>
      <c r="AF9" s="19">
        <v>0</v>
      </c>
    </row>
    <row r="10" spans="1:50" x14ac:dyDescent="0.2">
      <c r="A10" s="15" t="s">
        <v>19</v>
      </c>
      <c r="B10" s="16" t="s">
        <v>20</v>
      </c>
      <c r="C10" s="23">
        <v>47.34</v>
      </c>
      <c r="D10" s="20">
        <v>44.8</v>
      </c>
      <c r="E10" s="20">
        <v>7.86</v>
      </c>
      <c r="F10" s="23">
        <v>56.53</v>
      </c>
      <c r="G10" s="20">
        <v>37.049999999999997</v>
      </c>
      <c r="H10" s="21">
        <v>6.42</v>
      </c>
      <c r="I10" s="20">
        <v>52.92</v>
      </c>
      <c r="J10" s="20">
        <v>39.950000000000003</v>
      </c>
      <c r="K10" s="20">
        <v>7.13</v>
      </c>
      <c r="L10" s="23">
        <v>44.03</v>
      </c>
      <c r="M10" s="20">
        <v>46.31</v>
      </c>
      <c r="N10" s="21">
        <v>9.66</v>
      </c>
      <c r="O10" s="18">
        <v>0</v>
      </c>
      <c r="P10" s="18">
        <v>0</v>
      </c>
      <c r="Q10" s="18">
        <v>0</v>
      </c>
      <c r="R10" s="23">
        <v>3.09</v>
      </c>
      <c r="S10" s="20">
        <v>89.66</v>
      </c>
      <c r="T10" s="21">
        <v>7.25</v>
      </c>
      <c r="U10" s="20">
        <v>40.479999999999997</v>
      </c>
      <c r="V10" s="20">
        <v>52.85</v>
      </c>
      <c r="W10" s="20">
        <v>6.68</v>
      </c>
      <c r="X10" s="23">
        <v>48.85</v>
      </c>
      <c r="Y10" s="20">
        <v>42.86</v>
      </c>
      <c r="Z10" s="21">
        <v>8.2899999999999991</v>
      </c>
      <c r="AA10" s="20">
        <v>43.57</v>
      </c>
      <c r="AB10" s="20">
        <v>51.27</v>
      </c>
      <c r="AC10" s="20">
        <v>5.16</v>
      </c>
      <c r="AD10" s="17">
        <v>0</v>
      </c>
      <c r="AE10" s="18">
        <v>0</v>
      </c>
      <c r="AF10" s="19">
        <v>0</v>
      </c>
    </row>
    <row r="11" spans="1:50" x14ac:dyDescent="0.2">
      <c r="A11" s="22"/>
      <c r="B11" s="16" t="s">
        <v>21</v>
      </c>
      <c r="C11" s="23">
        <v>47.69</v>
      </c>
      <c r="D11" s="20">
        <v>44.03</v>
      </c>
      <c r="E11" s="20">
        <v>8.2799999999999994</v>
      </c>
      <c r="F11" s="23">
        <v>56.59</v>
      </c>
      <c r="G11" s="20">
        <v>34.130000000000003</v>
      </c>
      <c r="H11" s="21">
        <v>9.2899999999999991</v>
      </c>
      <c r="I11" s="20">
        <v>50.55</v>
      </c>
      <c r="J11" s="20">
        <v>39.46</v>
      </c>
      <c r="K11" s="20">
        <v>10</v>
      </c>
      <c r="L11" s="23">
        <v>35.24</v>
      </c>
      <c r="M11" s="20">
        <v>55.36</v>
      </c>
      <c r="N11" s="21">
        <v>9.39</v>
      </c>
      <c r="O11" s="18">
        <v>0</v>
      </c>
      <c r="P11" s="18">
        <v>0</v>
      </c>
      <c r="Q11" s="18">
        <v>0</v>
      </c>
      <c r="R11" s="23">
        <v>30.79</v>
      </c>
      <c r="S11" s="20">
        <v>58.89</v>
      </c>
      <c r="T11" s="21">
        <v>10.33</v>
      </c>
      <c r="U11" s="20">
        <v>48.48</v>
      </c>
      <c r="V11" s="20">
        <v>44.2</v>
      </c>
      <c r="W11" s="20">
        <v>7.33</v>
      </c>
      <c r="X11" s="23">
        <v>45.63</v>
      </c>
      <c r="Y11" s="20">
        <v>43.8</v>
      </c>
      <c r="Z11" s="21">
        <v>10.57</v>
      </c>
      <c r="AA11" s="20">
        <v>58.72</v>
      </c>
      <c r="AB11" s="20">
        <v>36.49</v>
      </c>
      <c r="AC11" s="20">
        <v>4.79</v>
      </c>
      <c r="AD11" s="60">
        <v>0</v>
      </c>
      <c r="AE11" s="61">
        <v>0</v>
      </c>
      <c r="AF11" s="62">
        <v>0</v>
      </c>
    </row>
    <row r="12" spans="1:50" x14ac:dyDescent="0.2">
      <c r="A12" s="15" t="s">
        <v>22</v>
      </c>
      <c r="B12" s="16" t="s">
        <v>23</v>
      </c>
      <c r="C12" s="23">
        <v>68.510000000000005</v>
      </c>
      <c r="D12" s="20">
        <v>25.34</v>
      </c>
      <c r="E12" s="20">
        <v>6.15</v>
      </c>
      <c r="F12" s="23">
        <v>66.98</v>
      </c>
      <c r="G12" s="20">
        <v>24.14</v>
      </c>
      <c r="H12" s="21">
        <v>8.8800000000000008</v>
      </c>
      <c r="I12" s="20">
        <v>60.42</v>
      </c>
      <c r="J12" s="20">
        <v>33.450000000000003</v>
      </c>
      <c r="K12" s="20">
        <v>6.13</v>
      </c>
      <c r="L12" s="23">
        <v>81.94</v>
      </c>
      <c r="M12" s="20">
        <v>12.78</v>
      </c>
      <c r="N12" s="21">
        <v>5.29</v>
      </c>
      <c r="O12" s="18">
        <v>0</v>
      </c>
      <c r="P12" s="18">
        <v>0</v>
      </c>
      <c r="Q12" s="18">
        <v>0</v>
      </c>
      <c r="R12" s="23">
        <v>72.489999999999995</v>
      </c>
      <c r="S12" s="20">
        <v>20.11</v>
      </c>
      <c r="T12" s="21">
        <v>7.41</v>
      </c>
      <c r="U12" s="20">
        <v>60.41</v>
      </c>
      <c r="V12" s="20">
        <v>33.159999999999997</v>
      </c>
      <c r="W12" s="20">
        <v>6.43</v>
      </c>
      <c r="X12" s="23">
        <v>52.57</v>
      </c>
      <c r="Y12" s="20">
        <v>42.9</v>
      </c>
      <c r="Z12" s="21">
        <v>4.53</v>
      </c>
      <c r="AA12" s="20">
        <v>42.04</v>
      </c>
      <c r="AB12" s="20">
        <v>53.15</v>
      </c>
      <c r="AC12" s="20">
        <v>4.8099999999999996</v>
      </c>
      <c r="AD12" s="17">
        <v>0</v>
      </c>
      <c r="AE12" s="18">
        <v>0</v>
      </c>
      <c r="AF12" s="19">
        <v>0</v>
      </c>
    </row>
    <row r="13" spans="1:50" x14ac:dyDescent="0.2">
      <c r="A13" s="22"/>
      <c r="B13" s="16" t="s">
        <v>24</v>
      </c>
      <c r="C13" s="23">
        <v>31.81</v>
      </c>
      <c r="D13" s="20">
        <v>57.75</v>
      </c>
      <c r="E13" s="20">
        <v>10.44</v>
      </c>
      <c r="F13" s="23">
        <v>60.37</v>
      </c>
      <c r="G13" s="20">
        <v>28</v>
      </c>
      <c r="H13" s="21">
        <v>11.63</v>
      </c>
      <c r="I13" s="20">
        <v>42.21</v>
      </c>
      <c r="J13" s="20">
        <v>45.89</v>
      </c>
      <c r="K13" s="20">
        <v>11.9</v>
      </c>
      <c r="L13" s="23">
        <v>1.9</v>
      </c>
      <c r="M13" s="20">
        <v>85.78</v>
      </c>
      <c r="N13" s="21">
        <v>12.32</v>
      </c>
      <c r="O13" s="17">
        <v>0</v>
      </c>
      <c r="P13" s="18">
        <v>0</v>
      </c>
      <c r="Q13" s="19">
        <v>0</v>
      </c>
      <c r="R13" s="23">
        <v>27.76</v>
      </c>
      <c r="S13" s="20">
        <v>52.12</v>
      </c>
      <c r="T13" s="21">
        <v>20.11</v>
      </c>
      <c r="U13" s="20">
        <v>35.979999999999997</v>
      </c>
      <c r="V13" s="20">
        <v>49.21</v>
      </c>
      <c r="W13" s="20">
        <v>14.81</v>
      </c>
      <c r="X13" s="23">
        <v>45.11</v>
      </c>
      <c r="Y13" s="20">
        <v>45.38</v>
      </c>
      <c r="Z13" s="21">
        <v>9.51</v>
      </c>
      <c r="AA13" s="20">
        <v>61.47</v>
      </c>
      <c r="AB13" s="20">
        <v>27.12</v>
      </c>
      <c r="AC13" s="20">
        <v>11.41</v>
      </c>
      <c r="AD13" s="53">
        <v>0</v>
      </c>
      <c r="AE13" s="54">
        <v>0</v>
      </c>
      <c r="AF13" s="55">
        <v>0</v>
      </c>
    </row>
    <row r="14" spans="1:50" x14ac:dyDescent="0.2">
      <c r="A14" s="15" t="s">
        <v>26</v>
      </c>
      <c r="B14" s="16" t="s">
        <v>27</v>
      </c>
      <c r="C14" s="23">
        <v>12.57</v>
      </c>
      <c r="D14" s="20">
        <v>83.3</v>
      </c>
      <c r="E14" s="20">
        <v>4.13</v>
      </c>
      <c r="F14" s="23">
        <v>7.5</v>
      </c>
      <c r="G14" s="20">
        <v>83.98</v>
      </c>
      <c r="H14" s="21">
        <v>8.52</v>
      </c>
      <c r="I14" s="20">
        <v>27.75</v>
      </c>
      <c r="J14" s="20">
        <v>65.28</v>
      </c>
      <c r="K14" s="20">
        <v>6.97</v>
      </c>
      <c r="L14" s="23">
        <v>0</v>
      </c>
      <c r="M14" s="20">
        <v>97.96</v>
      </c>
      <c r="N14" s="21">
        <v>2.04</v>
      </c>
      <c r="O14" s="18">
        <v>0</v>
      </c>
      <c r="P14" s="18">
        <v>0</v>
      </c>
      <c r="Q14" s="18">
        <v>0</v>
      </c>
      <c r="R14" s="23">
        <v>0</v>
      </c>
      <c r="S14" s="20">
        <v>94.56</v>
      </c>
      <c r="T14" s="21">
        <v>5.44</v>
      </c>
      <c r="U14" s="20">
        <v>5.5</v>
      </c>
      <c r="V14" s="20">
        <v>88.75</v>
      </c>
      <c r="W14" s="20">
        <v>5.75</v>
      </c>
      <c r="X14" s="23">
        <v>42.82</v>
      </c>
      <c r="Y14" s="20">
        <v>44.84</v>
      </c>
      <c r="Z14" s="21">
        <v>12.34</v>
      </c>
      <c r="AA14" s="20">
        <v>58.62</v>
      </c>
      <c r="AB14" s="20">
        <v>31.08</v>
      </c>
      <c r="AC14" s="20">
        <v>10.31</v>
      </c>
      <c r="AD14" s="17">
        <v>0</v>
      </c>
      <c r="AE14" s="18">
        <v>0</v>
      </c>
      <c r="AF14" s="19">
        <v>0</v>
      </c>
    </row>
    <row r="15" spans="1:50" x14ac:dyDescent="0.2">
      <c r="A15" s="24"/>
      <c r="B15" s="16" t="s">
        <v>28</v>
      </c>
      <c r="C15" s="23">
        <v>1.9</v>
      </c>
      <c r="D15" s="20">
        <v>84.82</v>
      </c>
      <c r="E15" s="20">
        <v>13.28</v>
      </c>
      <c r="F15" s="23">
        <v>1.28</v>
      </c>
      <c r="G15" s="20">
        <v>88.67</v>
      </c>
      <c r="H15" s="21">
        <v>10.050000000000001</v>
      </c>
      <c r="I15" s="20">
        <v>4.09</v>
      </c>
      <c r="J15" s="20">
        <v>82.41</v>
      </c>
      <c r="K15" s="20">
        <v>13.5</v>
      </c>
      <c r="L15" s="23">
        <v>0</v>
      </c>
      <c r="M15" s="20">
        <v>90.15</v>
      </c>
      <c r="N15" s="21">
        <v>9.85</v>
      </c>
      <c r="O15" s="18">
        <v>0</v>
      </c>
      <c r="P15" s="18">
        <v>0</v>
      </c>
      <c r="Q15" s="18">
        <v>0</v>
      </c>
      <c r="R15" s="23">
        <v>26.09</v>
      </c>
      <c r="S15" s="20">
        <v>72.17</v>
      </c>
      <c r="T15" s="21">
        <v>1.74</v>
      </c>
      <c r="U15" s="20">
        <v>14.45</v>
      </c>
      <c r="V15" s="20">
        <v>77.31</v>
      </c>
      <c r="W15" s="20">
        <v>8.24</v>
      </c>
      <c r="X15" s="23">
        <v>20.51</v>
      </c>
      <c r="Y15" s="20">
        <v>69.739999999999995</v>
      </c>
      <c r="Z15" s="21">
        <v>9.74</v>
      </c>
      <c r="AA15" s="20">
        <v>12.41</v>
      </c>
      <c r="AB15" s="20">
        <v>72.959999999999994</v>
      </c>
      <c r="AC15" s="20">
        <v>14.63</v>
      </c>
      <c r="AD15" s="17">
        <v>0</v>
      </c>
      <c r="AE15" s="18">
        <v>0</v>
      </c>
      <c r="AF15" s="19">
        <v>0</v>
      </c>
    </row>
    <row r="16" spans="1:50" s="30" customFormat="1" x14ac:dyDescent="0.2">
      <c r="A16" s="25" t="s">
        <v>29</v>
      </c>
      <c r="B16" s="16" t="s">
        <v>30</v>
      </c>
      <c r="C16" s="23">
        <v>4.54</v>
      </c>
      <c r="D16" s="20">
        <v>82.06</v>
      </c>
      <c r="E16" s="20">
        <v>13.4</v>
      </c>
      <c r="F16" s="23">
        <v>1.1000000000000001</v>
      </c>
      <c r="G16" s="20">
        <v>87.47</v>
      </c>
      <c r="H16" s="21">
        <v>11.43</v>
      </c>
      <c r="I16" s="26">
        <v>5.55</v>
      </c>
      <c r="J16" s="27">
        <v>82.76</v>
      </c>
      <c r="K16" s="28">
        <v>11.69</v>
      </c>
      <c r="L16" s="27">
        <v>1.08</v>
      </c>
      <c r="M16" s="27">
        <v>85.25</v>
      </c>
      <c r="N16" s="28">
        <v>13.67</v>
      </c>
      <c r="O16" s="29">
        <v>2.4</v>
      </c>
      <c r="P16" s="29">
        <v>84</v>
      </c>
      <c r="Q16" s="29">
        <v>13.6</v>
      </c>
      <c r="R16" s="43">
        <v>0.3</v>
      </c>
      <c r="S16" s="40">
        <v>83.71</v>
      </c>
      <c r="T16" s="44">
        <v>15.99</v>
      </c>
      <c r="U16" s="40">
        <v>1.64</v>
      </c>
      <c r="V16" s="40">
        <v>81.37</v>
      </c>
      <c r="W16" s="40">
        <v>16.989999999999998</v>
      </c>
      <c r="X16" s="43">
        <v>6.51</v>
      </c>
      <c r="Y16" s="40">
        <v>84.1</v>
      </c>
      <c r="Z16" s="44">
        <v>9.4</v>
      </c>
      <c r="AA16" s="40">
        <v>23.97</v>
      </c>
      <c r="AB16" s="40">
        <v>67.069999999999993</v>
      </c>
      <c r="AC16" s="40">
        <v>8.9600000000000009</v>
      </c>
      <c r="AD16" s="41">
        <v>2.4</v>
      </c>
      <c r="AE16" s="29">
        <v>84</v>
      </c>
      <c r="AF16" s="39">
        <v>13.6</v>
      </c>
      <c r="AG16" s="90"/>
      <c r="AH16" s="90"/>
      <c r="AI16" s="90"/>
      <c r="AJ16" s="90"/>
      <c r="AK16" s="90"/>
      <c r="AL16" s="90"/>
      <c r="AM16" s="90"/>
      <c r="AN16" s="90"/>
      <c r="AO16" s="90"/>
      <c r="AP16" s="90"/>
      <c r="AQ16" s="90"/>
      <c r="AR16" s="90"/>
      <c r="AS16" s="90"/>
      <c r="AT16" s="90"/>
      <c r="AU16" s="90"/>
      <c r="AV16" s="90"/>
      <c r="AW16" s="90"/>
      <c r="AX16" s="90"/>
    </row>
    <row r="17" spans="1:50" s="30" customFormat="1" x14ac:dyDescent="0.2">
      <c r="A17" s="24"/>
      <c r="B17" s="56" t="s">
        <v>31</v>
      </c>
      <c r="C17" s="43">
        <v>0.79</v>
      </c>
      <c r="D17" s="40">
        <v>85.46</v>
      </c>
      <c r="E17" s="40">
        <v>13.75</v>
      </c>
      <c r="F17" s="43">
        <v>1.41</v>
      </c>
      <c r="G17" s="40">
        <v>88.16</v>
      </c>
      <c r="H17" s="44">
        <v>10.43</v>
      </c>
      <c r="I17" s="57">
        <v>3.89</v>
      </c>
      <c r="J17" s="50">
        <v>85.81</v>
      </c>
      <c r="K17" s="58">
        <v>10.3</v>
      </c>
      <c r="L17" s="50">
        <v>0</v>
      </c>
      <c r="M17" s="50">
        <v>89.11</v>
      </c>
      <c r="N17" s="58">
        <v>10.89</v>
      </c>
      <c r="O17" s="40">
        <v>0</v>
      </c>
      <c r="P17" s="40">
        <v>95.79</v>
      </c>
      <c r="Q17" s="40">
        <v>4.21</v>
      </c>
      <c r="R17" s="43">
        <v>0</v>
      </c>
      <c r="S17" s="40">
        <v>98.62</v>
      </c>
      <c r="T17" s="44">
        <v>1.38</v>
      </c>
      <c r="U17" s="40">
        <v>1.01</v>
      </c>
      <c r="V17" s="40">
        <v>94.95</v>
      </c>
      <c r="W17" s="40">
        <v>4.04</v>
      </c>
      <c r="X17" s="43">
        <v>0.91</v>
      </c>
      <c r="Y17" s="40">
        <v>95.24</v>
      </c>
      <c r="Z17" s="44">
        <v>3.85</v>
      </c>
      <c r="AA17" s="40">
        <v>4.28</v>
      </c>
      <c r="AB17" s="40">
        <v>91.85</v>
      </c>
      <c r="AC17" s="40">
        <v>3.87</v>
      </c>
      <c r="AD17" s="43">
        <v>0</v>
      </c>
      <c r="AE17" s="40">
        <v>95.79</v>
      </c>
      <c r="AF17" s="44">
        <v>4.21</v>
      </c>
      <c r="AG17" s="90"/>
      <c r="AH17" s="90"/>
      <c r="AI17" s="90"/>
      <c r="AJ17" s="90"/>
      <c r="AK17" s="90"/>
      <c r="AL17" s="90"/>
      <c r="AM17" s="90"/>
      <c r="AN17" s="90"/>
      <c r="AO17" s="90"/>
      <c r="AP17" s="90"/>
      <c r="AQ17" s="90"/>
      <c r="AR17" s="90"/>
      <c r="AS17" s="90"/>
      <c r="AT17" s="90"/>
      <c r="AU17" s="90"/>
      <c r="AV17" s="90"/>
      <c r="AW17" s="90"/>
      <c r="AX17" s="90"/>
    </row>
    <row r="18" spans="1:50" x14ac:dyDescent="0.2">
      <c r="A18" s="15" t="s">
        <v>32</v>
      </c>
      <c r="B18" s="16" t="s">
        <v>33</v>
      </c>
      <c r="C18" s="23">
        <v>9.64</v>
      </c>
      <c r="D18" s="20">
        <v>78.790000000000006</v>
      </c>
      <c r="E18" s="21">
        <v>11.57</v>
      </c>
      <c r="F18" s="23">
        <v>5.19</v>
      </c>
      <c r="G18" s="20">
        <v>84.18</v>
      </c>
      <c r="H18" s="21">
        <v>10.63</v>
      </c>
      <c r="I18" s="23">
        <v>11.46</v>
      </c>
      <c r="J18" s="20">
        <v>74.849999999999994</v>
      </c>
      <c r="K18" s="21">
        <v>13.69</v>
      </c>
      <c r="L18" s="23">
        <v>0</v>
      </c>
      <c r="M18" s="20">
        <v>97.3</v>
      </c>
      <c r="N18" s="21">
        <v>2.7</v>
      </c>
      <c r="O18" s="23">
        <v>0</v>
      </c>
      <c r="P18" s="20">
        <v>96</v>
      </c>
      <c r="Q18" s="21">
        <v>4</v>
      </c>
      <c r="R18" s="23">
        <v>0</v>
      </c>
      <c r="S18" s="20">
        <v>98.02</v>
      </c>
      <c r="T18" s="21">
        <v>1.98</v>
      </c>
      <c r="U18" s="23">
        <v>7.47</v>
      </c>
      <c r="V18" s="20">
        <v>83.08</v>
      </c>
      <c r="W18" s="21">
        <v>9.4499999999999993</v>
      </c>
      <c r="X18" s="23">
        <v>14.95</v>
      </c>
      <c r="Y18" s="20">
        <v>76.510000000000005</v>
      </c>
      <c r="Z18" s="21">
        <v>8.5399999999999991</v>
      </c>
      <c r="AA18" s="23">
        <v>4.6900000000000004</v>
      </c>
      <c r="AB18" s="20">
        <v>88.41</v>
      </c>
      <c r="AC18" s="21">
        <v>6.9</v>
      </c>
      <c r="AD18" s="23">
        <v>0</v>
      </c>
      <c r="AE18" s="20">
        <v>96</v>
      </c>
      <c r="AF18" s="21">
        <v>4</v>
      </c>
    </row>
    <row r="19" spans="1:50" ht="13.5" thickBot="1" x14ac:dyDescent="0.25">
      <c r="A19" s="111"/>
      <c r="B19" s="112" t="s">
        <v>34</v>
      </c>
      <c r="C19" s="64">
        <v>5.22</v>
      </c>
      <c r="D19" s="91">
        <v>77.83</v>
      </c>
      <c r="E19" s="65">
        <v>16.96</v>
      </c>
      <c r="F19" s="64">
        <v>22.13</v>
      </c>
      <c r="G19" s="91">
        <v>65.290000000000006</v>
      </c>
      <c r="H19" s="65">
        <v>12.58</v>
      </c>
      <c r="I19" s="64">
        <v>15.47</v>
      </c>
      <c r="J19" s="91">
        <v>68</v>
      </c>
      <c r="K19" s="65">
        <v>16.53</v>
      </c>
      <c r="L19" s="64">
        <v>9.43</v>
      </c>
      <c r="M19" s="91">
        <v>79.25</v>
      </c>
      <c r="N19" s="65">
        <v>11.32</v>
      </c>
      <c r="O19" s="64">
        <v>65.5</v>
      </c>
      <c r="P19" s="91">
        <v>37.5</v>
      </c>
      <c r="Q19" s="115">
        <v>0</v>
      </c>
      <c r="R19" s="91">
        <v>3.98</v>
      </c>
      <c r="S19" s="91">
        <v>88.56</v>
      </c>
      <c r="T19" s="65">
        <v>7.46</v>
      </c>
      <c r="U19" s="64">
        <v>5.47</v>
      </c>
      <c r="V19" s="91">
        <v>81.760000000000005</v>
      </c>
      <c r="W19" s="65">
        <v>12.77</v>
      </c>
      <c r="X19" s="64">
        <v>36.79</v>
      </c>
      <c r="Y19" s="91">
        <v>58.57</v>
      </c>
      <c r="Z19" s="65">
        <v>4.6399999999999997</v>
      </c>
      <c r="AA19" s="64">
        <v>42.68</v>
      </c>
      <c r="AB19" s="91">
        <v>49.51</v>
      </c>
      <c r="AC19" s="65">
        <v>7.8</v>
      </c>
      <c r="AD19" s="64">
        <v>0</v>
      </c>
      <c r="AE19" s="91">
        <v>100</v>
      </c>
      <c r="AF19" s="65">
        <v>0</v>
      </c>
    </row>
    <row r="20" spans="1:50" x14ac:dyDescent="0.2">
      <c r="A20" s="119" t="s">
        <v>102</v>
      </c>
      <c r="B20" s="120" t="s">
        <v>371</v>
      </c>
      <c r="C20" s="121">
        <v>26.74</v>
      </c>
      <c r="D20" s="122">
        <v>62.4</v>
      </c>
      <c r="E20" s="122">
        <v>10.85</v>
      </c>
      <c r="F20" s="121">
        <v>39.200000000000003</v>
      </c>
      <c r="G20" s="122">
        <v>49.62</v>
      </c>
      <c r="H20" s="123">
        <v>11.17</v>
      </c>
      <c r="I20" s="124">
        <v>27.83</v>
      </c>
      <c r="J20" s="125">
        <v>60.22</v>
      </c>
      <c r="K20" s="126">
        <v>11.96</v>
      </c>
      <c r="L20" s="125">
        <v>19.05</v>
      </c>
      <c r="M20" s="125">
        <v>73.81</v>
      </c>
      <c r="N20" s="126">
        <v>7.14</v>
      </c>
      <c r="O20" s="146">
        <v>0</v>
      </c>
      <c r="P20" s="146">
        <v>0</v>
      </c>
      <c r="Q20" s="147">
        <v>0</v>
      </c>
      <c r="R20" s="125">
        <v>33.33</v>
      </c>
      <c r="S20" s="125">
        <v>58.17</v>
      </c>
      <c r="T20" s="126">
        <v>8.5</v>
      </c>
      <c r="U20" s="125">
        <v>29.66</v>
      </c>
      <c r="V20" s="125">
        <v>58.41</v>
      </c>
      <c r="W20" s="126">
        <v>11.93</v>
      </c>
      <c r="X20" s="125">
        <v>20.47</v>
      </c>
      <c r="Y20" s="125">
        <v>69.8</v>
      </c>
      <c r="Z20" s="126">
        <v>9.73</v>
      </c>
      <c r="AA20" s="125">
        <v>0</v>
      </c>
      <c r="AB20" s="125">
        <v>84.83</v>
      </c>
      <c r="AC20" s="126">
        <v>15.17</v>
      </c>
      <c r="AD20" s="146">
        <v>0</v>
      </c>
      <c r="AE20" s="146">
        <v>0</v>
      </c>
      <c r="AF20" s="149">
        <v>0</v>
      </c>
    </row>
    <row r="21" spans="1:50" x14ac:dyDescent="0.2">
      <c r="A21" s="128"/>
      <c r="B21" s="16" t="s">
        <v>372</v>
      </c>
      <c r="C21" s="23">
        <v>32.380000000000003</v>
      </c>
      <c r="D21" s="20">
        <v>48.25</v>
      </c>
      <c r="E21" s="20">
        <v>19.37</v>
      </c>
      <c r="F21" s="23">
        <v>27.7</v>
      </c>
      <c r="G21" s="20">
        <v>50.66</v>
      </c>
      <c r="H21" s="21">
        <v>21.64</v>
      </c>
      <c r="I21" s="26">
        <v>25.31</v>
      </c>
      <c r="J21" s="27">
        <v>55.58</v>
      </c>
      <c r="K21" s="28">
        <v>19.12</v>
      </c>
      <c r="L21" s="27">
        <v>33.56</v>
      </c>
      <c r="M21" s="27">
        <v>53.69</v>
      </c>
      <c r="N21" s="28">
        <v>12.75</v>
      </c>
      <c r="O21" s="18">
        <v>0</v>
      </c>
      <c r="P21" s="18">
        <v>0</v>
      </c>
      <c r="Q21" s="19">
        <v>0</v>
      </c>
      <c r="R21" s="27">
        <v>8.57</v>
      </c>
      <c r="S21" s="27">
        <v>85.71</v>
      </c>
      <c r="T21" s="28">
        <v>5.71</v>
      </c>
      <c r="U21" s="27">
        <v>21.07</v>
      </c>
      <c r="V21" s="27">
        <v>61.43</v>
      </c>
      <c r="W21" s="28">
        <v>17.5</v>
      </c>
      <c r="X21" s="27">
        <v>25.1</v>
      </c>
      <c r="Y21" s="27">
        <v>62.64</v>
      </c>
      <c r="Z21" s="28">
        <v>12.26</v>
      </c>
      <c r="AA21" s="27">
        <v>0</v>
      </c>
      <c r="AB21" s="27">
        <v>91.6</v>
      </c>
      <c r="AC21" s="28">
        <v>8.4</v>
      </c>
      <c r="AD21" s="18">
        <v>0</v>
      </c>
      <c r="AE21" s="18">
        <v>0</v>
      </c>
      <c r="AF21" s="151">
        <v>0</v>
      </c>
    </row>
    <row r="22" spans="1:50" ht="13.5" thickBot="1" x14ac:dyDescent="0.25">
      <c r="A22" s="130"/>
      <c r="B22" s="131" t="s">
        <v>387</v>
      </c>
      <c r="C22" s="132">
        <v>11.11</v>
      </c>
      <c r="D22" s="133">
        <v>81.94</v>
      </c>
      <c r="E22" s="133">
        <v>6.94</v>
      </c>
      <c r="F22" s="132">
        <v>19.420000000000002</v>
      </c>
      <c r="G22" s="133">
        <v>66.989999999999995</v>
      </c>
      <c r="H22" s="134">
        <v>13.59</v>
      </c>
      <c r="I22" s="135">
        <v>11.4</v>
      </c>
      <c r="J22" s="136">
        <v>77.19</v>
      </c>
      <c r="K22" s="136">
        <v>11.4</v>
      </c>
      <c r="L22" s="135">
        <v>17.78</v>
      </c>
      <c r="M22" s="136">
        <v>71.11</v>
      </c>
      <c r="N22" s="140">
        <v>11.11</v>
      </c>
      <c r="O22" s="161">
        <v>0</v>
      </c>
      <c r="P22" s="162">
        <v>0</v>
      </c>
      <c r="Q22" s="164">
        <v>0</v>
      </c>
      <c r="R22" s="135">
        <v>60</v>
      </c>
      <c r="S22" s="136">
        <v>6.67</v>
      </c>
      <c r="T22" s="140">
        <v>33.33</v>
      </c>
      <c r="U22" s="135">
        <v>37.5</v>
      </c>
      <c r="V22" s="136">
        <v>41.67</v>
      </c>
      <c r="W22" s="140">
        <v>20.83</v>
      </c>
      <c r="X22" s="135">
        <v>17.239999999999998</v>
      </c>
      <c r="Y22" s="136">
        <v>74.48</v>
      </c>
      <c r="Z22" s="140">
        <v>8.2799999999999994</v>
      </c>
      <c r="AA22" s="135">
        <v>62.11</v>
      </c>
      <c r="AB22" s="136">
        <v>3.73</v>
      </c>
      <c r="AC22" s="140">
        <v>34.159999999999997</v>
      </c>
      <c r="AD22" s="161">
        <v>0</v>
      </c>
      <c r="AE22" s="162">
        <v>0</v>
      </c>
      <c r="AF22" s="163">
        <v>0</v>
      </c>
    </row>
    <row r="23" spans="1:50" x14ac:dyDescent="0.2">
      <c r="A23" s="179" t="s">
        <v>392</v>
      </c>
      <c r="B23" s="120" t="s">
        <v>374</v>
      </c>
      <c r="C23" s="122">
        <v>17.809999999999999</v>
      </c>
      <c r="D23" s="122">
        <v>62.1</v>
      </c>
      <c r="E23" s="123">
        <v>20.09</v>
      </c>
      <c r="F23" s="122">
        <v>24.32</v>
      </c>
      <c r="G23" s="122">
        <v>58.69</v>
      </c>
      <c r="H23" s="123">
        <v>16.989999999999998</v>
      </c>
      <c r="I23" s="125">
        <v>22.66</v>
      </c>
      <c r="J23" s="125">
        <v>58.39</v>
      </c>
      <c r="K23" s="126">
        <v>18.95</v>
      </c>
      <c r="L23" s="125">
        <v>0</v>
      </c>
      <c r="M23" s="125">
        <v>94.74</v>
      </c>
      <c r="N23" s="126">
        <v>5.26</v>
      </c>
      <c r="O23" s="146">
        <v>0</v>
      </c>
      <c r="P23" s="146">
        <v>0</v>
      </c>
      <c r="Q23" s="147">
        <v>0</v>
      </c>
      <c r="R23" s="122">
        <v>74.290000000000006</v>
      </c>
      <c r="S23" s="122">
        <v>11.43</v>
      </c>
      <c r="T23" s="123">
        <v>14.29</v>
      </c>
      <c r="U23" s="122">
        <v>41.94</v>
      </c>
      <c r="V23" s="122">
        <v>37.99</v>
      </c>
      <c r="W23" s="123">
        <v>20.07</v>
      </c>
      <c r="X23" s="122">
        <v>34.24</v>
      </c>
      <c r="Y23" s="122">
        <v>63.04</v>
      </c>
      <c r="Z23" s="123">
        <v>2.72</v>
      </c>
      <c r="AA23" s="216">
        <v>19.12</v>
      </c>
      <c r="AB23" s="216">
        <v>77.290000000000006</v>
      </c>
      <c r="AC23" s="217">
        <v>3.59</v>
      </c>
      <c r="AD23" s="152">
        <v>0</v>
      </c>
      <c r="AE23" s="152">
        <v>0</v>
      </c>
      <c r="AF23" s="169">
        <v>0</v>
      </c>
    </row>
    <row r="24" spans="1:50" x14ac:dyDescent="0.2">
      <c r="A24" s="184"/>
      <c r="B24" s="16" t="s">
        <v>376</v>
      </c>
      <c r="C24" s="114"/>
      <c r="D24" s="20"/>
      <c r="E24" s="21"/>
      <c r="F24" s="20"/>
      <c r="G24" s="20"/>
      <c r="H24" s="21"/>
      <c r="I24" s="38"/>
      <c r="J24" s="38"/>
      <c r="K24" s="39"/>
      <c r="L24" s="38"/>
      <c r="M24" s="38"/>
      <c r="N24" s="39"/>
      <c r="O24" s="32"/>
      <c r="P24" s="32"/>
      <c r="Q24" s="197"/>
      <c r="R24" s="20"/>
      <c r="S24" s="20"/>
      <c r="T24" s="21"/>
      <c r="U24" s="20"/>
      <c r="V24" s="20"/>
      <c r="W24" s="21"/>
      <c r="X24" s="20"/>
      <c r="Y24" s="20"/>
      <c r="Z24" s="21"/>
      <c r="AA24" s="45"/>
      <c r="AB24" s="45"/>
      <c r="AC24" s="46"/>
      <c r="AD24" s="45"/>
      <c r="AE24" s="45"/>
      <c r="AF24" s="139"/>
    </row>
    <row r="25" spans="1:50" ht="13.5" thickBot="1" x14ac:dyDescent="0.25">
      <c r="A25" s="186"/>
      <c r="B25" s="131" t="s">
        <v>393</v>
      </c>
      <c r="C25" s="133"/>
      <c r="D25" s="203"/>
      <c r="E25" s="207"/>
      <c r="F25" s="203"/>
      <c r="G25" s="203"/>
      <c r="H25" s="207"/>
      <c r="I25" s="203"/>
      <c r="J25" s="203"/>
      <c r="K25" s="207"/>
      <c r="L25" s="166"/>
      <c r="M25" s="166"/>
      <c r="N25" s="167"/>
      <c r="O25" s="208"/>
      <c r="P25" s="208"/>
      <c r="Q25" s="212"/>
      <c r="R25" s="203"/>
      <c r="S25" s="203"/>
      <c r="T25" s="207"/>
      <c r="U25" s="203"/>
      <c r="V25" s="203"/>
      <c r="W25" s="207"/>
      <c r="X25" s="203"/>
      <c r="Y25" s="203"/>
      <c r="Z25" s="207"/>
      <c r="AA25" s="209"/>
      <c r="AB25" s="209"/>
      <c r="AC25" s="213"/>
      <c r="AD25" s="209"/>
      <c r="AE25" s="209"/>
      <c r="AF25" s="211"/>
    </row>
    <row r="26" spans="1:50" x14ac:dyDescent="0.2">
      <c r="I26" s="33"/>
      <c r="J26" s="33"/>
      <c r="K26" s="33"/>
      <c r="L26" s="33"/>
      <c r="M26" s="33"/>
      <c r="N26" s="33"/>
    </row>
    <row r="27" spans="1:50" x14ac:dyDescent="0.2">
      <c r="I27" s="33"/>
      <c r="J27" s="33"/>
      <c r="K27" s="33"/>
      <c r="L27" s="33"/>
      <c r="M27" s="33"/>
      <c r="N27" s="33"/>
    </row>
    <row r="29" spans="1:50" x14ac:dyDescent="0.2">
      <c r="A29" s="35" t="s">
        <v>35</v>
      </c>
      <c r="B29" s="76"/>
      <c r="C29" s="76"/>
      <c r="D29" s="35"/>
      <c r="E29" s="36"/>
      <c r="F29" s="36"/>
      <c r="G29" s="36"/>
      <c r="H29" s="36"/>
      <c r="I29" s="36"/>
    </row>
    <row r="30" spans="1:50" x14ac:dyDescent="0.2">
      <c r="A30" s="35" t="s">
        <v>36</v>
      </c>
      <c r="B30" s="76"/>
      <c r="C30" s="76"/>
      <c r="D30" s="36"/>
      <c r="E30" s="36"/>
      <c r="F30" s="36"/>
      <c r="G30" s="36"/>
      <c r="H30" s="36"/>
      <c r="I30" s="36"/>
    </row>
  </sheetData>
  <mergeCells count="10">
    <mergeCell ref="R4:T4"/>
    <mergeCell ref="U4:W4"/>
    <mergeCell ref="X4:Z4"/>
    <mergeCell ref="AA4:AC4"/>
    <mergeCell ref="AD4:AF4"/>
    <mergeCell ref="C4:E4"/>
    <mergeCell ref="F4:H4"/>
    <mergeCell ref="I4:K4"/>
    <mergeCell ref="L4:N4"/>
    <mergeCell ref="O4:Q4"/>
  </mergeCells>
  <phoneticPr fontId="4"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8"/>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11" defaultRowHeight="12.75" x14ac:dyDescent="0.2"/>
  <cols>
    <col min="1" max="2" width="11" style="9"/>
    <col min="3" max="29" width="8.875" style="10" customWidth="1"/>
    <col min="30" max="16384" width="11" style="9"/>
  </cols>
  <sheetData>
    <row r="1" spans="1:29" x14ac:dyDescent="0.2">
      <c r="A1" s="8" t="s">
        <v>90</v>
      </c>
    </row>
    <row r="2" spans="1:29" x14ac:dyDescent="0.2">
      <c r="A2" s="8" t="s">
        <v>91</v>
      </c>
    </row>
    <row r="4" spans="1:29" ht="119.45" customHeight="1" x14ac:dyDescent="0.2">
      <c r="C4" s="244" t="s">
        <v>92</v>
      </c>
      <c r="D4" s="245"/>
      <c r="E4" s="245"/>
      <c r="F4" s="244" t="s">
        <v>93</v>
      </c>
      <c r="G4" s="245"/>
      <c r="H4" s="246"/>
      <c r="I4" s="247" t="s">
        <v>388</v>
      </c>
      <c r="J4" s="245"/>
      <c r="K4" s="245"/>
      <c r="L4" s="244" t="s">
        <v>95</v>
      </c>
      <c r="M4" s="245"/>
      <c r="N4" s="246"/>
      <c r="O4" s="247" t="s">
        <v>96</v>
      </c>
      <c r="P4" s="245"/>
      <c r="Q4" s="245"/>
      <c r="R4" s="244" t="s">
        <v>97</v>
      </c>
      <c r="S4" s="245"/>
      <c r="T4" s="246"/>
      <c r="U4" s="247" t="s">
        <v>98</v>
      </c>
      <c r="V4" s="245"/>
      <c r="W4" s="245"/>
      <c r="X4" s="244" t="s">
        <v>99</v>
      </c>
      <c r="Y4" s="245"/>
      <c r="Z4" s="246"/>
      <c r="AA4" s="247" t="s">
        <v>100</v>
      </c>
      <c r="AB4" s="245"/>
      <c r="AC4" s="246"/>
    </row>
    <row r="5" spans="1:29" x14ac:dyDescent="0.2">
      <c r="A5" s="11" t="s">
        <v>9</v>
      </c>
      <c r="C5" s="12" t="s">
        <v>10</v>
      </c>
      <c r="D5" s="13" t="s">
        <v>11</v>
      </c>
      <c r="E5" s="13" t="s">
        <v>12</v>
      </c>
      <c r="F5" s="12" t="s">
        <v>10</v>
      </c>
      <c r="G5" s="13" t="s">
        <v>11</v>
      </c>
      <c r="H5" s="14" t="s">
        <v>12</v>
      </c>
      <c r="I5" s="13" t="s">
        <v>10</v>
      </c>
      <c r="J5" s="13" t="s">
        <v>11</v>
      </c>
      <c r="K5" s="13" t="s">
        <v>12</v>
      </c>
      <c r="L5" s="12" t="s">
        <v>10</v>
      </c>
      <c r="M5" s="13" t="s">
        <v>11</v>
      </c>
      <c r="N5" s="14" t="s">
        <v>12</v>
      </c>
      <c r="O5" s="13" t="s">
        <v>10</v>
      </c>
      <c r="P5" s="13" t="s">
        <v>11</v>
      </c>
      <c r="Q5" s="13" t="s">
        <v>12</v>
      </c>
      <c r="R5" s="12" t="s">
        <v>10</v>
      </c>
      <c r="S5" s="13" t="s">
        <v>11</v>
      </c>
      <c r="T5" s="14" t="s">
        <v>12</v>
      </c>
      <c r="U5" s="13" t="s">
        <v>10</v>
      </c>
      <c r="V5" s="13" t="s">
        <v>11</v>
      </c>
      <c r="W5" s="13" t="s">
        <v>12</v>
      </c>
      <c r="X5" s="12" t="s">
        <v>10</v>
      </c>
      <c r="Y5" s="13" t="s">
        <v>11</v>
      </c>
      <c r="Z5" s="14" t="s">
        <v>12</v>
      </c>
      <c r="AA5" s="13" t="s">
        <v>10</v>
      </c>
      <c r="AB5" s="13" t="s">
        <v>11</v>
      </c>
      <c r="AC5" s="14" t="s">
        <v>12</v>
      </c>
    </row>
    <row r="6" spans="1:29" x14ac:dyDescent="0.2">
      <c r="A6" s="15" t="s">
        <v>13</v>
      </c>
      <c r="B6" s="16" t="s">
        <v>14</v>
      </c>
      <c r="C6" s="23">
        <v>33.799999999999997</v>
      </c>
      <c r="D6" s="20">
        <v>32.869999999999997</v>
      </c>
      <c r="E6" s="20">
        <v>33.33</v>
      </c>
      <c r="F6" s="23">
        <v>44.67</v>
      </c>
      <c r="G6" s="20">
        <v>40.04</v>
      </c>
      <c r="H6" s="21">
        <v>15.29</v>
      </c>
      <c r="I6" s="20">
        <v>29.63</v>
      </c>
      <c r="J6" s="20">
        <v>51.85</v>
      </c>
      <c r="K6" s="20">
        <v>18.52</v>
      </c>
      <c r="L6" s="23">
        <v>43.67</v>
      </c>
      <c r="M6" s="20">
        <v>30.72</v>
      </c>
      <c r="N6" s="21">
        <v>25.61</v>
      </c>
      <c r="O6" s="20">
        <v>9.52</v>
      </c>
      <c r="P6" s="20">
        <v>40.479999999999997</v>
      </c>
      <c r="Q6" s="20">
        <v>50</v>
      </c>
      <c r="R6" s="23">
        <v>50.01</v>
      </c>
      <c r="S6" s="20">
        <v>36.049999999999997</v>
      </c>
      <c r="T6" s="21">
        <v>13.95</v>
      </c>
      <c r="U6" s="20">
        <v>50.01</v>
      </c>
      <c r="V6" s="20">
        <v>36.049999999999997</v>
      </c>
      <c r="W6" s="20">
        <v>13.95</v>
      </c>
      <c r="X6" s="17">
        <v>0</v>
      </c>
      <c r="Y6" s="18">
        <v>0</v>
      </c>
      <c r="Z6" s="19">
        <v>0</v>
      </c>
      <c r="AA6" s="17">
        <v>0</v>
      </c>
      <c r="AB6" s="18">
        <v>0</v>
      </c>
      <c r="AC6" s="19">
        <v>0</v>
      </c>
    </row>
    <row r="7" spans="1:29" x14ac:dyDescent="0.2">
      <c r="A7" s="22"/>
      <c r="B7" s="16" t="s">
        <v>15</v>
      </c>
      <c r="C7" s="23">
        <f>(49.36+54.65+25.28)/3</f>
        <v>43.096666666666664</v>
      </c>
      <c r="D7" s="20">
        <f>(41.7+45.35+59.55)/3</f>
        <v>48.866666666666674</v>
      </c>
      <c r="E7" s="20">
        <f>(8.94+0+15.17)/3</f>
        <v>8.0366666666666671</v>
      </c>
      <c r="F7" s="23">
        <v>52.54</v>
      </c>
      <c r="G7" s="20">
        <v>37.69</v>
      </c>
      <c r="H7" s="21">
        <v>9.77</v>
      </c>
      <c r="I7" s="20">
        <v>33.83</v>
      </c>
      <c r="J7" s="20">
        <v>49.05</v>
      </c>
      <c r="K7" s="20">
        <v>17.13</v>
      </c>
      <c r="L7" s="23">
        <v>48.59</v>
      </c>
      <c r="M7" s="20">
        <v>41.44</v>
      </c>
      <c r="N7" s="21">
        <v>9.9700000000000006</v>
      </c>
      <c r="O7" s="20">
        <v>43.42</v>
      </c>
      <c r="P7" s="20">
        <v>35.01</v>
      </c>
      <c r="Q7" s="20">
        <v>21.47</v>
      </c>
      <c r="R7" s="23">
        <v>50.14</v>
      </c>
      <c r="S7" s="20">
        <v>42.25</v>
      </c>
      <c r="T7" s="21">
        <v>7.6</v>
      </c>
      <c r="U7" s="20">
        <v>26.44</v>
      </c>
      <c r="V7" s="20">
        <v>67.34</v>
      </c>
      <c r="W7" s="20">
        <v>6.22</v>
      </c>
      <c r="X7" s="23">
        <v>62.76</v>
      </c>
      <c r="Y7" s="20">
        <v>27.58</v>
      </c>
      <c r="Z7" s="21">
        <v>9.67</v>
      </c>
      <c r="AA7" s="17">
        <v>0</v>
      </c>
      <c r="AB7" s="18">
        <v>0</v>
      </c>
      <c r="AC7" s="19">
        <v>0</v>
      </c>
    </row>
    <row r="8" spans="1:29" x14ac:dyDescent="0.2">
      <c r="A8" s="15" t="s">
        <v>16</v>
      </c>
      <c r="B8" s="16" t="s">
        <v>17</v>
      </c>
      <c r="C8" s="23">
        <f>(47.2+29.58+100+3.13)/4</f>
        <v>44.977499999999999</v>
      </c>
      <c r="D8" s="20">
        <f>(46.77+53.38+0+50.13)/4</f>
        <v>37.57</v>
      </c>
      <c r="E8" s="20">
        <f>(6.03+17.04+11.73)/4</f>
        <v>8.6999999999999993</v>
      </c>
      <c r="F8" s="23">
        <v>66.64</v>
      </c>
      <c r="G8" s="20">
        <v>23.45</v>
      </c>
      <c r="H8" s="21">
        <v>9.91</v>
      </c>
      <c r="I8" s="20">
        <v>33.33</v>
      </c>
      <c r="J8" s="20">
        <v>58.89</v>
      </c>
      <c r="K8" s="20">
        <v>7.78</v>
      </c>
      <c r="L8" s="23">
        <v>57.66</v>
      </c>
      <c r="M8" s="20">
        <v>32.96</v>
      </c>
      <c r="N8" s="21">
        <v>9.39</v>
      </c>
      <c r="O8" s="20">
        <v>61.96</v>
      </c>
      <c r="P8" s="20">
        <v>34.18</v>
      </c>
      <c r="Q8" s="20">
        <v>4.09</v>
      </c>
      <c r="R8" s="23">
        <v>28.88</v>
      </c>
      <c r="S8" s="20">
        <v>63.8</v>
      </c>
      <c r="T8" s="21">
        <v>7.33</v>
      </c>
      <c r="U8" s="20">
        <v>35.33</v>
      </c>
      <c r="V8" s="20">
        <v>56.2</v>
      </c>
      <c r="W8" s="20">
        <v>8.4700000000000006</v>
      </c>
      <c r="X8" s="23">
        <v>37.950000000000003</v>
      </c>
      <c r="Y8" s="20">
        <v>50.18</v>
      </c>
      <c r="Z8" s="21">
        <v>11.87</v>
      </c>
      <c r="AA8" s="17">
        <v>0</v>
      </c>
      <c r="AB8" s="18">
        <v>0</v>
      </c>
      <c r="AC8" s="19">
        <v>0</v>
      </c>
    </row>
    <row r="9" spans="1:29" x14ac:dyDescent="0.2">
      <c r="A9" s="22"/>
      <c r="B9" s="16" t="s">
        <v>18</v>
      </c>
      <c r="C9" s="23">
        <f>(50.92+63.52+100+66.67)/4</f>
        <v>70.277500000000003</v>
      </c>
      <c r="D9" s="20">
        <f>(44.97+29.87+0+22.6)/4</f>
        <v>24.36</v>
      </c>
      <c r="E9" s="20">
        <f>(4.11+6.6+0+10.73)/4</f>
        <v>5.36</v>
      </c>
      <c r="F9" s="23">
        <v>56.61</v>
      </c>
      <c r="G9" s="20">
        <v>31.7</v>
      </c>
      <c r="H9" s="21">
        <v>11.69</v>
      </c>
      <c r="I9" s="20">
        <v>67.849999999999994</v>
      </c>
      <c r="J9" s="20">
        <v>23.48</v>
      </c>
      <c r="K9" s="20">
        <v>8.67</v>
      </c>
      <c r="L9" s="23">
        <v>67.2</v>
      </c>
      <c r="M9" s="20">
        <v>26.11</v>
      </c>
      <c r="N9" s="21">
        <v>10.68</v>
      </c>
      <c r="O9" s="20">
        <v>45.66</v>
      </c>
      <c r="P9" s="20">
        <v>47.61</v>
      </c>
      <c r="Q9" s="20">
        <v>6.72</v>
      </c>
      <c r="R9" s="23">
        <v>58.84</v>
      </c>
      <c r="S9" s="20">
        <v>37.18</v>
      </c>
      <c r="T9" s="21">
        <v>3.98</v>
      </c>
      <c r="U9" s="20">
        <v>57.26</v>
      </c>
      <c r="V9" s="20">
        <v>37.74</v>
      </c>
      <c r="W9" s="20">
        <v>5</v>
      </c>
      <c r="X9" s="23">
        <v>59.31</v>
      </c>
      <c r="Y9" s="20">
        <v>39.44</v>
      </c>
      <c r="Z9" s="21">
        <v>1.25</v>
      </c>
      <c r="AA9" s="17">
        <v>0</v>
      </c>
      <c r="AB9" s="18">
        <v>0</v>
      </c>
      <c r="AC9" s="19">
        <v>0</v>
      </c>
    </row>
    <row r="10" spans="1:29" x14ac:dyDescent="0.2">
      <c r="A10" s="15" t="s">
        <v>19</v>
      </c>
      <c r="B10" s="16" t="s">
        <v>20</v>
      </c>
      <c r="C10" s="23">
        <f>(50.96+44.27+62.96+43.85)/4</f>
        <v>50.51</v>
      </c>
      <c r="D10" s="20">
        <f>(44.63+49.62+29.63+46.69)/4</f>
        <v>42.642499999999998</v>
      </c>
      <c r="E10" s="20">
        <f>(4.41+6.11+7.41+9.46)/4</f>
        <v>6.8475000000000001</v>
      </c>
      <c r="F10" s="23">
        <v>58.02</v>
      </c>
      <c r="G10" s="20">
        <v>35.729999999999997</v>
      </c>
      <c r="H10" s="21">
        <v>6.25</v>
      </c>
      <c r="I10" s="20">
        <v>39.11</v>
      </c>
      <c r="J10" s="20">
        <v>51.09</v>
      </c>
      <c r="K10" s="20">
        <v>9.94</v>
      </c>
      <c r="L10" s="23">
        <v>40.93</v>
      </c>
      <c r="M10" s="20">
        <v>52.02</v>
      </c>
      <c r="N10" s="21">
        <v>7.06</v>
      </c>
      <c r="O10" s="20">
        <v>5.56</v>
      </c>
      <c r="P10" s="20">
        <v>86.77</v>
      </c>
      <c r="Q10" s="20">
        <v>15.36</v>
      </c>
      <c r="R10" s="23">
        <v>50.25</v>
      </c>
      <c r="S10" s="20">
        <v>44.25</v>
      </c>
      <c r="T10" s="21">
        <v>5.5</v>
      </c>
      <c r="U10" s="20">
        <v>47.36</v>
      </c>
      <c r="V10" s="20">
        <v>46.66</v>
      </c>
      <c r="W10" s="20">
        <v>5.98</v>
      </c>
      <c r="X10" s="23">
        <v>5.36</v>
      </c>
      <c r="Y10" s="20">
        <v>75.37</v>
      </c>
      <c r="Z10" s="21">
        <v>19.28</v>
      </c>
      <c r="AA10" s="17">
        <v>0</v>
      </c>
      <c r="AB10" s="18">
        <v>0</v>
      </c>
      <c r="AC10" s="19">
        <v>0</v>
      </c>
    </row>
    <row r="11" spans="1:29" x14ac:dyDescent="0.2">
      <c r="A11" s="22"/>
      <c r="B11" s="16" t="s">
        <v>21</v>
      </c>
      <c r="C11" s="23">
        <f>(52.5+43.35+58.33+47.97)/4</f>
        <v>50.537500000000001</v>
      </c>
      <c r="D11" s="20">
        <f>(38.85+54.11+34.72+40.22)/4</f>
        <v>41.975000000000001</v>
      </c>
      <c r="E11" s="20">
        <f>(8.65+2.53+6.94+11.81)/4</f>
        <v>7.4824999999999999</v>
      </c>
      <c r="F11" s="23">
        <v>57.6</v>
      </c>
      <c r="G11" s="20">
        <v>35.549999999999997</v>
      </c>
      <c r="H11" s="21">
        <v>9.35</v>
      </c>
      <c r="I11" s="20">
        <v>47.98</v>
      </c>
      <c r="J11" s="20">
        <v>37.9</v>
      </c>
      <c r="K11" s="20">
        <v>14.12</v>
      </c>
      <c r="L11" s="23">
        <v>49.53</v>
      </c>
      <c r="M11" s="20">
        <v>41.31</v>
      </c>
      <c r="N11" s="21">
        <v>9.17</v>
      </c>
      <c r="O11" s="20">
        <v>29.68</v>
      </c>
      <c r="P11" s="20">
        <v>64.06</v>
      </c>
      <c r="Q11" s="20">
        <v>6.24</v>
      </c>
      <c r="R11" s="23">
        <v>51.64</v>
      </c>
      <c r="S11" s="20">
        <v>43.2</v>
      </c>
      <c r="T11" s="21">
        <v>5.16</v>
      </c>
      <c r="U11" s="20">
        <v>57.29</v>
      </c>
      <c r="V11" s="20">
        <v>35.479999999999997</v>
      </c>
      <c r="W11" s="20">
        <v>7.23</v>
      </c>
      <c r="X11" s="23">
        <v>33.33</v>
      </c>
      <c r="Y11" s="20">
        <v>66.67</v>
      </c>
      <c r="Z11" s="21">
        <v>0</v>
      </c>
      <c r="AA11" s="17">
        <v>0</v>
      </c>
      <c r="AB11" s="18">
        <v>0</v>
      </c>
      <c r="AC11" s="19">
        <v>0</v>
      </c>
    </row>
    <row r="12" spans="1:29" x14ac:dyDescent="0.2">
      <c r="A12" s="15" t="s">
        <v>22</v>
      </c>
      <c r="B12" s="16" t="s">
        <v>23</v>
      </c>
      <c r="C12" s="23">
        <v>59.88</v>
      </c>
      <c r="D12" s="20">
        <v>34.479999999999997</v>
      </c>
      <c r="E12" s="20">
        <v>5.64</v>
      </c>
      <c r="F12" s="23">
        <v>67.97</v>
      </c>
      <c r="G12" s="20">
        <v>23.66</v>
      </c>
      <c r="H12" s="21">
        <v>8.3699999999999992</v>
      </c>
      <c r="I12" s="20">
        <v>41.83</v>
      </c>
      <c r="J12" s="20">
        <v>52.94</v>
      </c>
      <c r="K12" s="20">
        <v>5.23</v>
      </c>
      <c r="L12" s="23">
        <v>56.18</v>
      </c>
      <c r="M12" s="20">
        <v>36.96</v>
      </c>
      <c r="N12" s="21">
        <v>6.85</v>
      </c>
      <c r="O12" s="20">
        <v>74.069999999999993</v>
      </c>
      <c r="P12" s="20">
        <v>21.16</v>
      </c>
      <c r="Q12" s="20">
        <v>4.76</v>
      </c>
      <c r="R12" s="23">
        <v>50.99</v>
      </c>
      <c r="S12" s="20">
        <v>43.78</v>
      </c>
      <c r="T12" s="21">
        <v>5.23</v>
      </c>
      <c r="U12" s="20">
        <v>55.36</v>
      </c>
      <c r="V12" s="20">
        <v>39.950000000000003</v>
      </c>
      <c r="W12" s="20">
        <v>4.6900000000000004</v>
      </c>
      <c r="X12" s="23">
        <v>0</v>
      </c>
      <c r="Y12" s="20">
        <v>94.32</v>
      </c>
      <c r="Z12" s="21">
        <v>5.68</v>
      </c>
      <c r="AA12" s="17">
        <v>0</v>
      </c>
      <c r="AB12" s="18">
        <v>0</v>
      </c>
      <c r="AC12" s="19">
        <v>0</v>
      </c>
    </row>
    <row r="13" spans="1:29" x14ac:dyDescent="0.2">
      <c r="A13" s="22"/>
      <c r="B13" s="16" t="s">
        <v>24</v>
      </c>
      <c r="C13" s="23">
        <v>46.59</v>
      </c>
      <c r="D13" s="20">
        <v>43.21</v>
      </c>
      <c r="E13" s="20">
        <v>10.199999999999999</v>
      </c>
      <c r="F13" s="23">
        <v>55.82</v>
      </c>
      <c r="G13" s="20">
        <v>32.549999999999997</v>
      </c>
      <c r="H13" s="21">
        <v>11.62</v>
      </c>
      <c r="I13" s="20">
        <v>49.69</v>
      </c>
      <c r="J13" s="20">
        <v>39.880000000000003</v>
      </c>
      <c r="K13" s="20">
        <v>10.43</v>
      </c>
      <c r="L13" s="23">
        <v>38.67</v>
      </c>
      <c r="M13" s="20">
        <v>46.26</v>
      </c>
      <c r="N13" s="21">
        <v>15.07</v>
      </c>
      <c r="O13" s="20">
        <v>26.95</v>
      </c>
      <c r="P13" s="20">
        <v>56.29</v>
      </c>
      <c r="Q13" s="20">
        <v>16.77</v>
      </c>
      <c r="R13" s="23">
        <v>55.76</v>
      </c>
      <c r="S13" s="20">
        <v>34.03</v>
      </c>
      <c r="T13" s="21">
        <v>10.210000000000001</v>
      </c>
      <c r="U13" s="20">
        <v>59.07</v>
      </c>
      <c r="V13" s="20">
        <v>28.72</v>
      </c>
      <c r="W13" s="20">
        <v>12.21</v>
      </c>
      <c r="X13" s="23">
        <v>29.73</v>
      </c>
      <c r="Y13" s="20">
        <v>70.27</v>
      </c>
      <c r="Z13" s="21">
        <v>0</v>
      </c>
      <c r="AA13" s="17">
        <v>0</v>
      </c>
      <c r="AB13" s="18">
        <v>0</v>
      </c>
      <c r="AC13" s="19">
        <v>0</v>
      </c>
    </row>
    <row r="14" spans="1:29" x14ac:dyDescent="0.2">
      <c r="A14" s="15" t="s">
        <v>26</v>
      </c>
      <c r="B14" s="16" t="s">
        <v>27</v>
      </c>
      <c r="C14" s="23">
        <v>37.1</v>
      </c>
      <c r="D14" s="20">
        <v>54.45</v>
      </c>
      <c r="E14" s="20">
        <v>8.4499999999999993</v>
      </c>
      <c r="F14" s="23">
        <v>10.63</v>
      </c>
      <c r="G14" s="20">
        <v>81.459999999999994</v>
      </c>
      <c r="H14" s="21">
        <v>7.91</v>
      </c>
      <c r="I14" s="20">
        <v>60.15</v>
      </c>
      <c r="J14" s="20">
        <v>25.56</v>
      </c>
      <c r="K14" s="20">
        <v>14.29</v>
      </c>
      <c r="L14" s="23">
        <v>7.48</v>
      </c>
      <c r="M14" s="20">
        <v>85.95</v>
      </c>
      <c r="N14" s="21">
        <v>6.56</v>
      </c>
      <c r="O14" s="20">
        <v>0</v>
      </c>
      <c r="P14" s="20">
        <v>95.05</v>
      </c>
      <c r="Q14" s="20">
        <v>4.95</v>
      </c>
      <c r="R14" s="23">
        <v>55.35</v>
      </c>
      <c r="S14" s="20">
        <v>33.380000000000003</v>
      </c>
      <c r="T14" s="21">
        <v>11.27</v>
      </c>
      <c r="U14" s="20">
        <v>52.8</v>
      </c>
      <c r="V14" s="20">
        <v>35.549999999999997</v>
      </c>
      <c r="W14" s="20">
        <v>11.66</v>
      </c>
      <c r="X14" s="23">
        <v>61.22</v>
      </c>
      <c r="Y14" s="20">
        <v>34.69</v>
      </c>
      <c r="Z14" s="21">
        <v>4.08</v>
      </c>
      <c r="AA14" s="18">
        <v>0</v>
      </c>
      <c r="AB14" s="18">
        <v>0</v>
      </c>
      <c r="AC14" s="19">
        <v>0</v>
      </c>
    </row>
    <row r="15" spans="1:29" x14ac:dyDescent="0.2">
      <c r="A15" s="24"/>
      <c r="B15" s="16" t="s">
        <v>28</v>
      </c>
      <c r="C15" s="23">
        <v>20.72</v>
      </c>
      <c r="D15" s="20">
        <v>67.08</v>
      </c>
      <c r="E15" s="20">
        <v>12.2</v>
      </c>
      <c r="F15" s="23">
        <v>2.5499999999999998</v>
      </c>
      <c r="G15" s="20">
        <v>86.42</v>
      </c>
      <c r="H15" s="21">
        <v>11.03</v>
      </c>
      <c r="I15" s="20">
        <v>1.1299999999999999</v>
      </c>
      <c r="J15" s="20">
        <v>84.17</v>
      </c>
      <c r="K15" s="20">
        <v>14.7</v>
      </c>
      <c r="L15" s="23">
        <v>14.65</v>
      </c>
      <c r="M15" s="20">
        <v>76.989999999999995</v>
      </c>
      <c r="N15" s="21">
        <v>8.35</v>
      </c>
      <c r="O15" s="20">
        <v>26.09</v>
      </c>
      <c r="P15" s="20">
        <v>72.17</v>
      </c>
      <c r="Q15" s="20">
        <v>1.74</v>
      </c>
      <c r="R15" s="23">
        <v>40.49</v>
      </c>
      <c r="S15" s="20">
        <v>47.91</v>
      </c>
      <c r="T15" s="21">
        <v>11.6</v>
      </c>
      <c r="U15" s="20">
        <v>12.01</v>
      </c>
      <c r="V15" s="20">
        <v>74.13</v>
      </c>
      <c r="W15" s="20">
        <v>13.87</v>
      </c>
      <c r="X15" s="23">
        <v>34.479999999999997</v>
      </c>
      <c r="Y15" s="20">
        <v>44.83</v>
      </c>
      <c r="Z15" s="21">
        <v>20.69</v>
      </c>
      <c r="AA15" s="18">
        <v>0</v>
      </c>
      <c r="AB15" s="18">
        <v>0</v>
      </c>
      <c r="AC15" s="19">
        <v>0</v>
      </c>
    </row>
    <row r="16" spans="1:29" x14ac:dyDescent="0.2">
      <c r="A16" s="15" t="s">
        <v>29</v>
      </c>
      <c r="B16" s="16" t="s">
        <v>30</v>
      </c>
      <c r="C16" s="23">
        <v>18.03</v>
      </c>
      <c r="D16" s="20">
        <v>72.11</v>
      </c>
      <c r="E16" s="20">
        <v>9.86</v>
      </c>
      <c r="F16" s="23">
        <v>1.47</v>
      </c>
      <c r="G16" s="20">
        <v>87.06</v>
      </c>
      <c r="H16" s="21">
        <v>11.47</v>
      </c>
      <c r="I16" s="26">
        <v>0</v>
      </c>
      <c r="J16" s="27">
        <v>94.55</v>
      </c>
      <c r="K16" s="28">
        <v>5.45</v>
      </c>
      <c r="L16" s="27">
        <v>1.48</v>
      </c>
      <c r="M16" s="27">
        <v>81.83</v>
      </c>
      <c r="N16" s="28">
        <v>16.690000000000001</v>
      </c>
      <c r="O16" s="20">
        <v>0</v>
      </c>
      <c r="P16" s="20">
        <v>83.45</v>
      </c>
      <c r="Q16" s="20">
        <v>16.55</v>
      </c>
      <c r="R16" s="23">
        <v>33.99</v>
      </c>
      <c r="S16" s="20">
        <v>58.92</v>
      </c>
      <c r="T16" s="21">
        <v>7.08</v>
      </c>
      <c r="U16" s="20">
        <v>25.75</v>
      </c>
      <c r="V16" s="20">
        <v>65.88</v>
      </c>
      <c r="W16" s="21">
        <v>8.3699999999999992</v>
      </c>
      <c r="X16" s="18">
        <v>0</v>
      </c>
      <c r="Y16" s="18">
        <v>0</v>
      </c>
      <c r="Z16" s="19">
        <v>0</v>
      </c>
      <c r="AA16" s="18">
        <v>0</v>
      </c>
      <c r="AB16" s="18">
        <v>0</v>
      </c>
      <c r="AC16" s="19">
        <v>0</v>
      </c>
    </row>
    <row r="17" spans="1:29" s="30" customFormat="1" x14ac:dyDescent="0.2">
      <c r="A17" s="24"/>
      <c r="B17" s="16" t="s">
        <v>31</v>
      </c>
      <c r="C17" s="23">
        <v>2.1</v>
      </c>
      <c r="D17" s="20">
        <v>87.29</v>
      </c>
      <c r="E17" s="20">
        <v>10.61</v>
      </c>
      <c r="F17" s="23">
        <v>1.19</v>
      </c>
      <c r="G17" s="20">
        <v>87.28</v>
      </c>
      <c r="H17" s="21">
        <v>11.53</v>
      </c>
      <c r="I17" s="26">
        <v>0</v>
      </c>
      <c r="J17" s="27">
        <v>91.73</v>
      </c>
      <c r="K17" s="28">
        <v>8.27</v>
      </c>
      <c r="L17" s="27">
        <v>1.03</v>
      </c>
      <c r="M17" s="27">
        <v>95.12</v>
      </c>
      <c r="N17" s="58">
        <v>3.85</v>
      </c>
      <c r="O17" s="40">
        <v>0</v>
      </c>
      <c r="P17" s="40">
        <v>98.69</v>
      </c>
      <c r="Q17" s="40">
        <v>1.31</v>
      </c>
      <c r="R17" s="43">
        <v>6.3</v>
      </c>
      <c r="S17" s="40">
        <v>91.94</v>
      </c>
      <c r="T17" s="44">
        <v>1.76</v>
      </c>
      <c r="U17" s="40">
        <v>2.15</v>
      </c>
      <c r="V17" s="40">
        <v>87.36</v>
      </c>
      <c r="W17" s="44">
        <v>10.49</v>
      </c>
      <c r="X17" s="40">
        <v>0</v>
      </c>
      <c r="Y17" s="40">
        <v>96.43</v>
      </c>
      <c r="Z17" s="44">
        <v>3.57</v>
      </c>
      <c r="AA17" s="18">
        <v>0</v>
      </c>
      <c r="AB17" s="18">
        <v>0</v>
      </c>
      <c r="AC17" s="19">
        <v>0</v>
      </c>
    </row>
    <row r="18" spans="1:29" x14ac:dyDescent="0.2">
      <c r="A18" s="15" t="s">
        <v>32</v>
      </c>
      <c r="B18" s="16" t="s">
        <v>33</v>
      </c>
      <c r="C18" s="23">
        <v>14.16</v>
      </c>
      <c r="D18" s="20">
        <v>75.11</v>
      </c>
      <c r="E18" s="21">
        <v>10.73</v>
      </c>
      <c r="F18" s="23">
        <v>5.88</v>
      </c>
      <c r="G18" s="20">
        <v>83.84</v>
      </c>
      <c r="H18" s="21">
        <v>10.28</v>
      </c>
      <c r="I18" s="27">
        <v>2.27</v>
      </c>
      <c r="J18" s="27">
        <v>89.96</v>
      </c>
      <c r="K18" s="27">
        <v>7.77</v>
      </c>
      <c r="L18" s="26">
        <v>9.39</v>
      </c>
      <c r="M18" s="27">
        <v>80.41</v>
      </c>
      <c r="N18" s="28">
        <v>10.199999999999999</v>
      </c>
      <c r="O18" s="23">
        <v>0</v>
      </c>
      <c r="P18" s="20">
        <v>98.87</v>
      </c>
      <c r="Q18" s="21">
        <v>1.1299999999999999</v>
      </c>
      <c r="R18" s="23">
        <v>19.13</v>
      </c>
      <c r="S18" s="20">
        <v>70.400000000000006</v>
      </c>
      <c r="T18" s="21">
        <v>10.47</v>
      </c>
      <c r="U18" s="26">
        <v>6.32</v>
      </c>
      <c r="V18" s="27">
        <v>86.39</v>
      </c>
      <c r="W18" s="28">
        <v>7.29</v>
      </c>
      <c r="X18" s="23">
        <v>0</v>
      </c>
      <c r="Y18" s="20">
        <v>100</v>
      </c>
      <c r="Z18" s="21">
        <v>0</v>
      </c>
      <c r="AA18" s="17">
        <v>0</v>
      </c>
      <c r="AB18" s="18">
        <v>0</v>
      </c>
      <c r="AC18" s="19">
        <v>0</v>
      </c>
    </row>
    <row r="19" spans="1:29" x14ac:dyDescent="0.2">
      <c r="A19" s="24"/>
      <c r="B19" s="16" t="s">
        <v>34</v>
      </c>
      <c r="C19" s="43">
        <v>38.31</v>
      </c>
      <c r="D19" s="40">
        <v>49.32</v>
      </c>
      <c r="E19" s="44">
        <v>12.37</v>
      </c>
      <c r="F19" s="43">
        <v>13.02</v>
      </c>
      <c r="G19" s="40">
        <v>73.42</v>
      </c>
      <c r="H19" s="44">
        <v>13.56</v>
      </c>
      <c r="I19" s="50">
        <v>17.170000000000002</v>
      </c>
      <c r="J19" s="50">
        <v>80.81</v>
      </c>
      <c r="K19" s="50">
        <v>2.02</v>
      </c>
      <c r="L19" s="57">
        <v>8.15</v>
      </c>
      <c r="M19" s="50">
        <v>79.209999999999994</v>
      </c>
      <c r="N19" s="58">
        <v>12.64</v>
      </c>
      <c r="O19" s="43">
        <v>0</v>
      </c>
      <c r="P19" s="40">
        <v>92.09</v>
      </c>
      <c r="Q19" s="44">
        <v>7.91</v>
      </c>
      <c r="R19" s="43">
        <v>55.91</v>
      </c>
      <c r="S19" s="40">
        <v>33.74</v>
      </c>
      <c r="T19" s="44">
        <v>10.34</v>
      </c>
      <c r="U19" s="57">
        <v>46.23</v>
      </c>
      <c r="V19" s="50">
        <v>44.2</v>
      </c>
      <c r="W19" s="58">
        <v>9.57</v>
      </c>
      <c r="X19" s="43">
        <v>0</v>
      </c>
      <c r="Y19" s="40">
        <v>100</v>
      </c>
      <c r="Z19" s="44">
        <v>0</v>
      </c>
      <c r="AA19" s="53">
        <v>0</v>
      </c>
      <c r="AB19" s="54">
        <v>0</v>
      </c>
      <c r="AC19" s="55">
        <v>0</v>
      </c>
    </row>
    <row r="20" spans="1:29" x14ac:dyDescent="0.2">
      <c r="A20" s="128" t="s">
        <v>102</v>
      </c>
      <c r="B20" s="56" t="s">
        <v>371</v>
      </c>
      <c r="C20" s="43">
        <v>16.559999999999999</v>
      </c>
      <c r="D20" s="40">
        <v>71.739999999999995</v>
      </c>
      <c r="E20" s="40">
        <v>11.71</v>
      </c>
      <c r="F20" s="43">
        <v>34.32</v>
      </c>
      <c r="G20" s="40">
        <v>55.03</v>
      </c>
      <c r="H20" s="44">
        <v>10.65</v>
      </c>
      <c r="I20" s="57">
        <v>12.5</v>
      </c>
      <c r="J20" s="50">
        <v>74.17</v>
      </c>
      <c r="K20" s="58">
        <v>13.33</v>
      </c>
      <c r="L20" s="50">
        <v>27.52</v>
      </c>
      <c r="M20" s="50">
        <v>61.18</v>
      </c>
      <c r="N20" s="58">
        <v>11.3</v>
      </c>
      <c r="O20" s="108">
        <v>33.33</v>
      </c>
      <c r="P20" s="108">
        <v>58.17</v>
      </c>
      <c r="Q20" s="109">
        <v>8.5</v>
      </c>
      <c r="R20" s="108">
        <v>5.77</v>
      </c>
      <c r="S20" s="108">
        <v>80</v>
      </c>
      <c r="T20" s="109">
        <v>14.23</v>
      </c>
      <c r="U20" s="108">
        <v>4.4000000000000004</v>
      </c>
      <c r="V20" s="108">
        <v>81.23</v>
      </c>
      <c r="W20" s="109">
        <v>14.37</v>
      </c>
      <c r="X20" s="108">
        <v>0</v>
      </c>
      <c r="Y20" s="108">
        <v>100</v>
      </c>
      <c r="Z20" s="109">
        <v>0</v>
      </c>
      <c r="AA20" s="53">
        <v>0</v>
      </c>
      <c r="AB20" s="54">
        <v>0</v>
      </c>
      <c r="AC20" s="55">
        <v>0</v>
      </c>
    </row>
    <row r="21" spans="1:29" x14ac:dyDescent="0.2">
      <c r="A21" s="128"/>
      <c r="B21" s="16" t="s">
        <v>372</v>
      </c>
      <c r="C21" s="23">
        <v>19.829999999999998</v>
      </c>
      <c r="D21" s="20">
        <v>66.239999999999995</v>
      </c>
      <c r="E21" s="20">
        <v>13.92</v>
      </c>
      <c r="F21" s="23">
        <v>25.84</v>
      </c>
      <c r="G21" s="20">
        <v>54.58</v>
      </c>
      <c r="H21" s="21">
        <v>19.579999999999998</v>
      </c>
      <c r="I21" s="26">
        <v>22.55</v>
      </c>
      <c r="J21" s="27">
        <v>71.08</v>
      </c>
      <c r="K21" s="28">
        <v>6.37</v>
      </c>
      <c r="L21" s="27">
        <v>24.64</v>
      </c>
      <c r="M21" s="27">
        <v>60.39</v>
      </c>
      <c r="N21" s="28">
        <v>14.98</v>
      </c>
      <c r="O21" s="99">
        <v>8.74</v>
      </c>
      <c r="P21" s="99">
        <v>85.44</v>
      </c>
      <c r="Q21" s="100">
        <v>5.83</v>
      </c>
      <c r="R21" s="99">
        <v>9.89</v>
      </c>
      <c r="S21" s="99">
        <v>77.08</v>
      </c>
      <c r="T21" s="100">
        <v>13.03</v>
      </c>
      <c r="U21" s="99">
        <v>11.51</v>
      </c>
      <c r="V21" s="99">
        <v>77.84</v>
      </c>
      <c r="W21" s="100">
        <v>10.65</v>
      </c>
      <c r="X21" s="99">
        <v>0</v>
      </c>
      <c r="Y21" s="99">
        <v>100</v>
      </c>
      <c r="Z21" s="100">
        <v>0</v>
      </c>
      <c r="AA21" s="17">
        <v>0</v>
      </c>
      <c r="AB21" s="18">
        <v>0</v>
      </c>
      <c r="AC21" s="19">
        <v>0</v>
      </c>
    </row>
    <row r="22" spans="1:29" ht="13.5" thickBot="1" x14ac:dyDescent="0.25">
      <c r="A22" s="130"/>
      <c r="B22" s="131" t="s">
        <v>387</v>
      </c>
      <c r="C22" s="132">
        <v>35.229999999999997</v>
      </c>
      <c r="D22" s="133">
        <v>49.2</v>
      </c>
      <c r="E22" s="133">
        <v>15.15</v>
      </c>
      <c r="F22" s="132">
        <v>24.09</v>
      </c>
      <c r="G22" s="133">
        <v>60</v>
      </c>
      <c r="H22" s="134">
        <v>15.91</v>
      </c>
      <c r="I22" s="135">
        <v>25</v>
      </c>
      <c r="J22" s="136">
        <v>45</v>
      </c>
      <c r="K22" s="136">
        <v>30</v>
      </c>
      <c r="L22" s="135">
        <v>25</v>
      </c>
      <c r="M22" s="136">
        <v>61.11</v>
      </c>
      <c r="N22" s="140">
        <v>13.89</v>
      </c>
      <c r="O22" s="135">
        <v>60</v>
      </c>
      <c r="P22" s="136">
        <v>6.67</v>
      </c>
      <c r="Q22" s="140">
        <v>33.33</v>
      </c>
      <c r="R22" s="135">
        <v>54.49</v>
      </c>
      <c r="S22" s="136">
        <v>23.08</v>
      </c>
      <c r="T22" s="140">
        <v>22.44</v>
      </c>
      <c r="U22" s="135">
        <v>48.46</v>
      </c>
      <c r="V22" s="136">
        <v>22.91</v>
      </c>
      <c r="W22" s="140">
        <v>28.63</v>
      </c>
      <c r="X22" s="135">
        <v>57.14</v>
      </c>
      <c r="Y22" s="136">
        <v>28.57</v>
      </c>
      <c r="Z22" s="140">
        <v>14.29</v>
      </c>
      <c r="AA22" s="161">
        <v>0</v>
      </c>
      <c r="AB22" s="162">
        <v>0</v>
      </c>
      <c r="AC22" s="164">
        <v>0</v>
      </c>
    </row>
    <row r="23" spans="1:29" x14ac:dyDescent="0.2">
      <c r="A23" s="179" t="s">
        <v>392</v>
      </c>
      <c r="B23" s="120" t="s">
        <v>374</v>
      </c>
      <c r="C23" s="122">
        <v>21.62</v>
      </c>
      <c r="D23" s="122">
        <v>69.59</v>
      </c>
      <c r="E23" s="123">
        <v>8.7799999999999994</v>
      </c>
      <c r="F23" s="122">
        <v>20.55</v>
      </c>
      <c r="G23" s="122">
        <v>62.91</v>
      </c>
      <c r="H23" s="123">
        <v>16.54</v>
      </c>
      <c r="I23" s="125">
        <v>43.12</v>
      </c>
      <c r="J23" s="125">
        <v>47.71</v>
      </c>
      <c r="K23" s="126">
        <v>9.17</v>
      </c>
      <c r="L23" s="125">
        <v>41.86</v>
      </c>
      <c r="M23" s="125">
        <v>41.28</v>
      </c>
      <c r="N23" s="126">
        <v>16.86</v>
      </c>
      <c r="O23" s="122">
        <v>74.290000000000006</v>
      </c>
      <c r="P23" s="122">
        <v>11.43</v>
      </c>
      <c r="Q23" s="123">
        <v>14.29</v>
      </c>
      <c r="R23" s="122">
        <v>23.85</v>
      </c>
      <c r="S23" s="122">
        <v>75.38</v>
      </c>
      <c r="T23" s="123">
        <v>0.77</v>
      </c>
      <c r="U23" s="122">
        <v>26.69</v>
      </c>
      <c r="V23" s="122">
        <v>69.63</v>
      </c>
      <c r="W23" s="123">
        <v>3.68</v>
      </c>
      <c r="X23" s="122">
        <v>0</v>
      </c>
      <c r="Y23" s="122">
        <v>95.59</v>
      </c>
      <c r="Z23" s="123">
        <v>4.41</v>
      </c>
      <c r="AA23" s="152">
        <v>0</v>
      </c>
      <c r="AB23" s="152">
        <v>0</v>
      </c>
      <c r="AC23" s="169">
        <v>0</v>
      </c>
    </row>
    <row r="24" spans="1:29" x14ac:dyDescent="0.2">
      <c r="A24" s="184"/>
      <c r="B24" s="16" t="s">
        <v>376</v>
      </c>
      <c r="C24" s="114"/>
      <c r="D24" s="20"/>
      <c r="E24" s="21"/>
      <c r="F24" s="20"/>
      <c r="G24" s="20"/>
      <c r="H24" s="21"/>
      <c r="I24" s="38"/>
      <c r="J24" s="38"/>
      <c r="K24" s="39"/>
      <c r="L24" s="38"/>
      <c r="M24" s="38"/>
      <c r="N24" s="39"/>
      <c r="O24" s="20"/>
      <c r="P24" s="20"/>
      <c r="Q24" s="21"/>
      <c r="R24" s="20"/>
      <c r="S24" s="20"/>
      <c r="T24" s="21"/>
      <c r="U24" s="237"/>
      <c r="V24" s="237"/>
      <c r="W24" s="238"/>
      <c r="X24" s="20"/>
      <c r="Y24" s="20"/>
      <c r="Z24" s="21"/>
      <c r="AA24" s="45"/>
      <c r="AB24" s="45"/>
      <c r="AC24" s="139"/>
    </row>
    <row r="25" spans="1:29" ht="13.5" thickBot="1" x14ac:dyDescent="0.25">
      <c r="A25" s="186"/>
      <c r="B25" s="131" t="s">
        <v>393</v>
      </c>
      <c r="C25" s="133"/>
      <c r="D25" s="203"/>
      <c r="E25" s="207"/>
      <c r="F25" s="203"/>
      <c r="G25" s="203"/>
      <c r="H25" s="207"/>
      <c r="I25" s="203"/>
      <c r="J25" s="203"/>
      <c r="K25" s="207"/>
      <c r="L25" s="166"/>
      <c r="M25" s="166"/>
      <c r="N25" s="167"/>
      <c r="O25" s="203"/>
      <c r="P25" s="203"/>
      <c r="Q25" s="207"/>
      <c r="R25" s="203"/>
      <c r="S25" s="203"/>
      <c r="T25" s="207"/>
      <c r="U25" s="239"/>
      <c r="V25" s="239"/>
      <c r="W25" s="240"/>
      <c r="X25" s="203"/>
      <c r="Y25" s="203"/>
      <c r="Z25" s="207"/>
      <c r="AA25" s="209"/>
      <c r="AB25" s="209"/>
      <c r="AC25" s="211"/>
    </row>
    <row r="27" spans="1:29" x14ac:dyDescent="0.2">
      <c r="C27" s="35" t="s">
        <v>35</v>
      </c>
      <c r="D27" s="35"/>
      <c r="E27" s="36"/>
      <c r="F27" s="36"/>
      <c r="G27" s="36"/>
      <c r="H27" s="36"/>
      <c r="I27" s="36"/>
      <c r="J27" s="36"/>
      <c r="K27" s="36"/>
      <c r="L27" s="36"/>
      <c r="M27" s="36"/>
      <c r="N27" s="36"/>
    </row>
    <row r="28" spans="1:29" x14ac:dyDescent="0.2">
      <c r="C28" s="35" t="s">
        <v>36</v>
      </c>
      <c r="D28" s="36"/>
      <c r="E28" s="36"/>
      <c r="F28" s="36"/>
      <c r="G28" s="36"/>
      <c r="H28" s="36"/>
      <c r="I28" s="36"/>
      <c r="J28" s="36"/>
      <c r="K28" s="36"/>
      <c r="L28" s="36"/>
      <c r="M28" s="36"/>
      <c r="N28" s="36"/>
    </row>
  </sheetData>
  <mergeCells count="9">
    <mergeCell ref="R4:T4"/>
    <mergeCell ref="U4:W4"/>
    <mergeCell ref="X4:Z4"/>
    <mergeCell ref="AA4:AC4"/>
    <mergeCell ref="C4:E4"/>
    <mergeCell ref="F4:H4"/>
    <mergeCell ref="I4:K4"/>
    <mergeCell ref="L4:N4"/>
    <mergeCell ref="O4:Q4"/>
  </mergeCells>
  <phoneticPr fontId="4" type="noConversion"/>
  <pageMargins left="0.25" right="0.25" top="0.75" bottom="0.75" header="0.3" footer="0.3"/>
  <pageSetup paperSize="5" scale="62" orientation="landscape" horizontalDpi="4294967292" verticalDpi="42949672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53C0E2CEA07D4AAE212BE37D0AAC86" ma:contentTypeVersion="13" ma:contentTypeDescription="Create a new document." ma:contentTypeScope="" ma:versionID="0b0b9a9b1402255a1d4710dc00e510a7">
  <xsd:schema xmlns:xsd="http://www.w3.org/2001/XMLSchema" xmlns:xs="http://www.w3.org/2001/XMLSchema" xmlns:p="http://schemas.microsoft.com/office/2006/metadata/properties" xmlns:ns2="19631f7e-985c-4a51-953d-9f7c0f03cb6b" xmlns:ns3="830e0367-7233-4cfc-9016-e909c01d2253" targetNamespace="http://schemas.microsoft.com/office/2006/metadata/properties" ma:root="true" ma:fieldsID="b508e72cb51eff043dadaece0e3408ae" ns2:_="" ns3:_="">
    <xsd:import namespace="19631f7e-985c-4a51-953d-9f7c0f03cb6b"/>
    <xsd:import namespace="830e0367-7233-4cfc-9016-e909c01d22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631f7e-985c-4a51-953d-9f7c0f03c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0e0367-7233-4cfc-9016-e909c01d22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AE54A8-E394-4564-93AF-0934C81D2B14}">
  <ds:schemaRefs>
    <ds:schemaRef ds:uri="http://schemas.microsoft.com/sharepoint/v3/contenttype/forms"/>
  </ds:schemaRefs>
</ds:datastoreItem>
</file>

<file path=customXml/itemProps2.xml><?xml version="1.0" encoding="utf-8"?>
<ds:datastoreItem xmlns:ds="http://schemas.openxmlformats.org/officeDocument/2006/customXml" ds:itemID="{C191961F-6E67-464E-876B-53F9AA299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631f7e-985c-4a51-953d-9f7c0f03cb6b"/>
    <ds:schemaRef ds:uri="830e0367-7233-4cfc-9016-e909c01d2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7BF51-FF75-4046-B98C-D7BB6D6297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Guide For User</vt:lpstr>
      <vt:lpstr>ACNT - Acct Tech</vt:lpstr>
      <vt:lpstr>ARTC -  Comm Design</vt:lpstr>
      <vt:lpstr>BMGT - Bus Mgt +</vt:lpstr>
      <vt:lpstr>BMGT - Bus Mgt Fin Opt +</vt:lpstr>
      <vt:lpstr>BNKG - Bank &amp; Fin Serv +</vt:lpstr>
      <vt:lpstr>CDEC - Early Child Ed</vt:lpstr>
      <vt:lpstr>CRIJ - Correctional Sci</vt:lpstr>
      <vt:lpstr>CRIJ - Law Enforce</vt:lpstr>
      <vt:lpstr>CRIJ - Law Enforce Peace Ofr</vt:lpstr>
      <vt:lpstr>CRTR - Court Reporting</vt:lpstr>
      <vt:lpstr>DAAC -Addiction Couns</vt:lpstr>
      <vt:lpstr>DAAC-Subst Abuse Prevent</vt:lpstr>
      <vt:lpstr>DNTA-Dental Assist</vt:lpstr>
      <vt:lpstr>EMSP-Emerg Med Tech Paramedic</vt:lpstr>
      <vt:lpstr>FIRT-Homeland Secur</vt:lpstr>
      <vt:lpstr>FIRT-Leadership</vt:lpstr>
      <vt:lpstr>HMSY-Homeland Secu+</vt:lpstr>
      <vt:lpstr>HRPO-Human Resource Mgmt+</vt:lpstr>
      <vt:lpstr>IBUS-Internat Bus+</vt:lpstr>
      <vt:lpstr>INEW-Computer Programmer</vt:lpstr>
      <vt:lpstr>ITNW-Netwk Admin+</vt:lpstr>
      <vt:lpstr>ITSC- Info Tech+</vt:lpstr>
      <vt:lpstr>ITSE - Comp Programmer</vt:lpstr>
      <vt:lpstr>ITSE-Secure Softw Devlp</vt:lpstr>
      <vt:lpstr>ITSY-Info Assur &amp; Cybersec+</vt:lpstr>
      <vt:lpstr>LGLA-Paralegal Studies</vt:lpstr>
      <vt:lpstr>MDCA-Med Assist</vt:lpstr>
      <vt:lpstr>MRKG-Marketing+</vt:lpstr>
      <vt:lpstr>MRTS-Mortuary Sci</vt:lpstr>
      <vt:lpstr>MUSB-Music Business</vt:lpstr>
      <vt:lpstr>PBAD- Public Admin</vt:lpstr>
      <vt:lpstr>POFT-Legal Admin Tech</vt:lpstr>
      <vt:lpstr>RELE-Real Estate</vt:lpstr>
      <vt:lpstr>RENG-BSN</vt:lpstr>
      <vt:lpstr>RENG-Nurse Career Mobility</vt:lpstr>
      <vt:lpstr>RENG-Generic</vt:lpstr>
      <vt:lpstr>RTVB-Radio-TV-Broadcast+</vt:lpstr>
      <vt:lpstr>RTVB- Production</vt:lpstr>
      <vt:lpstr>SCWK-Social Work</vt:lpstr>
      <vt:lpstr>SLNG-Deaf Support Spec</vt:lpstr>
      <vt:lpstr>SLNG - Interpreter</vt:lpstr>
      <vt:lpstr>'DNTA-Dental Assist'!Print_Area</vt:lpstr>
      <vt:lpstr>'DNTA-Dental Assist'!Print_Titles</vt:lpstr>
    </vt:vector>
  </TitlesOfParts>
  <Manager/>
  <Company>Alamo Colleges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 Antonio  College</dc:creator>
  <cp:keywords/>
  <dc:description/>
  <cp:lastModifiedBy>Ong, Rosalind K.</cp:lastModifiedBy>
  <cp:revision/>
  <dcterms:created xsi:type="dcterms:W3CDTF">2017-10-02T18:07:52Z</dcterms:created>
  <dcterms:modified xsi:type="dcterms:W3CDTF">2023-01-31T20:21:33Z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0x0101003353C0E2CEA07D4AAE212BE37D0AAC86</vt:lpwstr>
  </property>
</Properties>
</file>